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activeTab="1"/>
  </bookViews>
  <sheets>
    <sheet name="賃金入力表" sheetId="1" r:id="rId1"/>
    <sheet name="賃金等報告" sheetId="2" r:id="rId2"/>
  </sheets>
  <externalReferences>
    <externalReference r:id="rId5"/>
  </externalReferences>
  <definedNames>
    <definedName name="_xlnm.Print_Area" localSheetId="1">'賃金等報告'!$A$1:$AS$48</definedName>
    <definedName name="雇保料率表">#REF!</definedName>
    <definedName name="事業の種類">#REF!</definedName>
    <definedName name="労災">#REF!</definedName>
    <definedName name="労災料率表">#REF!</definedName>
  </definedNames>
  <calcPr fullCalcOnLoad="1"/>
</workbook>
</file>

<file path=xl/sharedStrings.xml><?xml version="1.0" encoding="utf-8"?>
<sst xmlns="http://schemas.openxmlformats.org/spreadsheetml/2006/main" count="302" uniqueCount="221">
  <si>
    <t>人数</t>
  </si>
  <si>
    <t>雇用保険対象被保険者数及び賃金</t>
  </si>
  <si>
    <t>その他の各種事業</t>
  </si>
  <si>
    <t>分類</t>
  </si>
  <si>
    <t>林　業</t>
  </si>
  <si>
    <t>鉱　業</t>
  </si>
  <si>
    <t>建設事業</t>
  </si>
  <si>
    <t>漁　業</t>
  </si>
  <si>
    <t>製造業</t>
  </si>
  <si>
    <t>運輸業</t>
  </si>
  <si>
    <t>電気ガス水道</t>
  </si>
  <si>
    <t>その他の事業</t>
  </si>
  <si>
    <t>木材伐出業</t>
  </si>
  <si>
    <t>その他の林業</t>
  </si>
  <si>
    <t>海面漁業</t>
  </si>
  <si>
    <t>定置網漁業、海面魚類養殖業</t>
  </si>
  <si>
    <t>労災保険のみ</t>
  </si>
  <si>
    <t>雇用保険のみ</t>
  </si>
  <si>
    <t>加入区分</t>
  </si>
  <si>
    <t>特掲事業</t>
  </si>
  <si>
    <t>該当する(建設事業)</t>
  </si>
  <si>
    <t>該当する(清酒事業)</t>
  </si>
  <si>
    <t>該当する(農林水産)</t>
  </si>
  <si>
    <t>該当しない(一般事業)</t>
  </si>
  <si>
    <t>延納回数</t>
  </si>
  <si>
    <t>労災保険の事業種別</t>
  </si>
  <si>
    <t>事業の種別</t>
  </si>
  <si>
    <t>金属鉱業、非金属鉱業、石炭鉱業</t>
  </si>
  <si>
    <t>石灰石鉱業、ドロマイト鉱業</t>
  </si>
  <si>
    <t>原油、天然ガス鉱業</t>
  </si>
  <si>
    <t>採石業</t>
  </si>
  <si>
    <t>その他の鉱業</t>
  </si>
  <si>
    <t>水力発電施設・ずい道等新設事業</t>
  </si>
  <si>
    <t>道路新設事業</t>
  </si>
  <si>
    <t>舗装工事業</t>
  </si>
  <si>
    <t>鉄道・軌道新設事業</t>
  </si>
  <si>
    <t>建築事業</t>
  </si>
  <si>
    <t>既設建築物設備工事業</t>
  </si>
  <si>
    <t>機械装置の組立て・据付の事業</t>
  </si>
  <si>
    <t>その他の建設事業</t>
  </si>
  <si>
    <t>食料品製造業</t>
  </si>
  <si>
    <t>たばこ等製造業</t>
  </si>
  <si>
    <t>繊維工業、繊維製品製造業</t>
  </si>
  <si>
    <t>木材・木製品製造業</t>
  </si>
  <si>
    <t>パルプ・紙製造業</t>
  </si>
  <si>
    <t>印刷業、製本業</t>
  </si>
  <si>
    <t>化学工業</t>
  </si>
  <si>
    <t>ガラス・セメント製造業</t>
  </si>
  <si>
    <t>コンクリート製造業</t>
  </si>
  <si>
    <t>陶磁器製品製造業</t>
  </si>
  <si>
    <t>その他の窯業、土石製品製造業</t>
  </si>
  <si>
    <t>金属精錬業</t>
  </si>
  <si>
    <t>非鉄金属精錬業</t>
  </si>
  <si>
    <t>金属材料品製造業</t>
  </si>
  <si>
    <t>鋳物業</t>
  </si>
  <si>
    <t>金属製品製造業、金属加工業</t>
  </si>
  <si>
    <t>洋食器・刃物・手工具・一般金物製造業</t>
  </si>
  <si>
    <t>めっき業</t>
  </si>
  <si>
    <t>機械器具製造業</t>
  </si>
  <si>
    <t>電気機械器具製造業</t>
  </si>
  <si>
    <t>輸送用機械器具製造業</t>
  </si>
  <si>
    <t>船舶製造・修理業</t>
  </si>
  <si>
    <t>計量器・光学機械・時計等製造業</t>
  </si>
  <si>
    <t>貴金属製品・装身具・皮革製品等製造業</t>
  </si>
  <si>
    <t>その他の製造業</t>
  </si>
  <si>
    <t>交通運輸事業</t>
  </si>
  <si>
    <t>貨物取扱事業</t>
  </si>
  <si>
    <t>港湾貨物取扱事業</t>
  </si>
  <si>
    <t>港湾荷役業</t>
  </si>
  <si>
    <t>電気・ガス・水道・熱供給の事業</t>
  </si>
  <si>
    <t>清掃・火葬・と畜の事業</t>
  </si>
  <si>
    <t>ビルメンテナンス業</t>
  </si>
  <si>
    <t>農業、海面漁業以外の漁業</t>
  </si>
  <si>
    <t>倉庫業、警備業、消毒・害虫駆除の事業、ゴルフ場の事業</t>
  </si>
  <si>
    <t>労災と雇用の両保険</t>
  </si>
  <si>
    <t>その他の各種事業</t>
  </si>
  <si>
    <t>該当しない(一般事業)</t>
  </si>
  <si>
    <t>記名押印又は署名</t>
  </si>
  <si>
    <t>印</t>
  </si>
  <si>
    <t>労働保険料算定基礎賃金等の報告</t>
  </si>
  <si>
    <t>賞与等</t>
  </si>
  <si>
    <t>月</t>
  </si>
  <si>
    <t>５</t>
  </si>
  <si>
    <t>６</t>
  </si>
  <si>
    <t>７</t>
  </si>
  <si>
    <t>８</t>
  </si>
  <si>
    <t>９</t>
  </si>
  <si>
    <t>１０</t>
  </si>
  <si>
    <t>１１</t>
  </si>
  <si>
    <t>１２</t>
  </si>
  <si>
    <t>２</t>
  </si>
  <si>
    <t>３</t>
  </si>
  <si>
    <t>年</t>
  </si>
  <si>
    <t>区　　分</t>
  </si>
  <si>
    <t>常用労働者</t>
  </si>
  <si>
    <t>人数</t>
  </si>
  <si>
    <t>役員で労働者扱いの者</t>
  </si>
  <si>
    <t>役員で労働者扱いの者</t>
  </si>
  <si>
    <t>賃 金 額（円）</t>
  </si>
  <si>
    <t>賃 金 額（円）</t>
  </si>
  <si>
    <t xml:space="preserve"> 業務執行権を有する者の指示を受け</t>
  </si>
  <si>
    <t xml:space="preserve"> 労働に従事し、賃金を得ている者等</t>
  </si>
  <si>
    <t>臨時労働者</t>
  </si>
  <si>
    <t>③</t>
  </si>
  <si>
    <t>事業の名称</t>
  </si>
  <si>
    <t>④</t>
  </si>
  <si>
    <t>事業の所在地</t>
  </si>
  <si>
    <t>事業主の氏名</t>
  </si>
  <si>
    <t>⑨特掲事業（選択）</t>
  </si>
  <si>
    <t>延納しない（１回払）</t>
  </si>
  <si>
    <t>延納する（３回払）</t>
  </si>
  <si>
    <t>パートタイマー、アルバイト等</t>
  </si>
  <si>
    <t>合　　　計</t>
  </si>
  <si>
    <t>賃金額（円）</t>
  </si>
  <si>
    <t>賃金額（円）</t>
  </si>
  <si>
    <t>⑧労災保険の業種（リスト選択）</t>
  </si>
  <si>
    <t>被 保 険 者</t>
  </si>
  <si>
    <t>給与支払等の面から見て労働者的</t>
  </si>
  <si>
    <t>　 性格の強い者</t>
  </si>
  <si>
    <t>現在において</t>
  </si>
  <si>
    <t>②雇用保険　　事業所番号</t>
  </si>
  <si>
    <r>
      <t>（</t>
    </r>
    <r>
      <rPr>
        <b/>
        <sz val="11"/>
        <color indexed="12"/>
        <rFont val="ＭＳ Ｐゴシック"/>
        <family val="3"/>
      </rPr>
      <t>〒</t>
    </r>
  </si>
  <si>
    <t>）</t>
  </si>
  <si>
    <r>
      <t>印</t>
    </r>
    <r>
      <rPr>
        <sz val="11"/>
        <color indexed="12"/>
        <rFont val="ＭＳ Ｐゴシック"/>
        <family val="3"/>
      </rPr>
      <t>⑥</t>
    </r>
  </si>
  <si>
    <t>⑦事業の概要（具体的に記入）</t>
  </si>
  <si>
    <t>①労働保険</t>
  </si>
  <si>
    <t>　　 番　　　号</t>
  </si>
  <si>
    <t>⑤</t>
  </si>
  <si>
    <t>作成者氏名</t>
  </si>
  <si>
    <t>ＴＥＬ</t>
  </si>
  <si>
    <t>-</t>
  </si>
  <si>
    <t>⑩</t>
  </si>
  <si>
    <t>月別内訳</t>
  </si>
  <si>
    <t>(1)+(2)+(3)</t>
  </si>
  <si>
    <t>(5)+(6)</t>
  </si>
  <si>
    <t>人数</t>
  </si>
  <si>
    <t>労災保険対象労働者数及び賃金</t>
  </si>
  <si>
    <t>(1)</t>
  </si>
  <si>
    <t>(2)</t>
  </si>
  <si>
    <t>(3)</t>
  </si>
  <si>
    <t>(4)</t>
  </si>
  <si>
    <t>(5)</t>
  </si>
  <si>
    <t>(6)</t>
  </si>
  <si>
    <t>(7)</t>
  </si>
  <si>
    <r>
      <t>(8)</t>
    </r>
    <r>
      <rPr>
        <b/>
        <sz val="11"/>
        <color indexed="48"/>
        <rFont val="ＭＳ Ｐゴシック"/>
        <family val="3"/>
      </rPr>
      <t>　うち高年齢労働者分</t>
    </r>
  </si>
  <si>
    <t xml:space="preserve">  パートタイマー、アルバイト等雇用</t>
  </si>
  <si>
    <t xml:space="preserve">  保険の被保険者とならない者を除く</t>
  </si>
  <si>
    <t>　　       満６４歳以上の者</t>
  </si>
  <si>
    <t>４</t>
  </si>
  <si>
    <t>１</t>
  </si>
  <si>
    <t>合   計</t>
  </si>
  <si>
    <t>1ヶ月　平均労働者数</t>
  </si>
  <si>
    <t>月平均被保険者数</t>
  </si>
  <si>
    <t>月平均高齢労働者数</t>
  </si>
  <si>
    <t>給付基礎日額</t>
  </si>
  <si>
    <t>月数</t>
  </si>
  <si>
    <t>月数</t>
  </si>
  <si>
    <t>保険料算定基礎額</t>
  </si>
  <si>
    <t>保険料算定基礎額</t>
  </si>
  <si>
    <t>承認された　　　給付基礎日額</t>
  </si>
  <si>
    <t>特別加入者　　　　　氏　　　　名</t>
  </si>
  <si>
    <t>希望する　　　　給付基礎日額</t>
  </si>
  <si>
    <t>労災保険</t>
  </si>
  <si>
    <t>(イ) 常時使用労働者数</t>
  </si>
  <si>
    <t>(ロ)雇用保険被保険者数</t>
  </si>
  <si>
    <t>雇用保険被保険者</t>
  </si>
  <si>
    <t>うち免除高齢者</t>
  </si>
  <si>
    <t>(ハ)支払賃金総額　　　</t>
  </si>
  <si>
    <t>　　　 の　見　込　額</t>
  </si>
  <si>
    <t>(ニ)賞与等臨時支　　　</t>
  </si>
  <si>
    <t>　　　払賃金の見込額</t>
  </si>
  <si>
    <t>区　　　分</t>
  </si>
  <si>
    <t>合   計</t>
  </si>
  <si>
    <r>
      <t xml:space="preserve"> 　(ホ)  </t>
    </r>
    <r>
      <rPr>
        <b/>
        <sz val="14"/>
        <color indexed="48"/>
        <rFont val="ＭＳ Ｐゴシック"/>
        <family val="3"/>
      </rPr>
      <t>合    計</t>
    </r>
  </si>
  <si>
    <t>　　　（週２０時間未満の短時間就労者、６５才以上で雇用した者、二ヶ所勤務で従たる勤務の者等）を含みます。</t>
  </si>
  <si>
    <t>生年月日</t>
  </si>
  <si>
    <t>氏　　名</t>
  </si>
  <si>
    <t>⑮　雇用保険料免除高年齢労働者の氏名、生年月日</t>
  </si>
  <si>
    <t>において満６４歳以上の者</t>
  </si>
  <si>
    <t>（注）集計作業の都合により「労災保険分(3)臨時労働者」には常用労働者のうち雇用保険の被保険者にならない者</t>
  </si>
  <si>
    <t>延納する（３回払）</t>
  </si>
  <si>
    <t>★賃金総額の見込額は必ず入力して下さい。</t>
  </si>
  <si>
    <t>★必ず入力して下さい</t>
  </si>
  <si>
    <t>賞与１</t>
  </si>
  <si>
    <t>賞与２</t>
  </si>
  <si>
    <t>賞与３</t>
  </si>
  <si>
    <t>（雇用保険被保険者）</t>
  </si>
  <si>
    <t>（雇用保険被保険者）</t>
  </si>
  <si>
    <t>（雇用保険非適用者）</t>
  </si>
  <si>
    <t>(1)</t>
  </si>
  <si>
    <t>(2)</t>
  </si>
  <si>
    <t>(3)</t>
  </si>
  <si>
    <t>(4)</t>
  </si>
  <si>
    <t>(1)+(2)+(3)</t>
  </si>
  <si>
    <t>４</t>
  </si>
  <si>
    <t>１</t>
  </si>
  <si>
    <t>合   計</t>
  </si>
  <si>
    <r>
      <t>労災保険対象（または</t>
    </r>
    <r>
      <rPr>
        <b/>
        <sz val="12"/>
        <color indexed="12"/>
        <rFont val="ＭＳ Ｐゴシック"/>
        <family val="3"/>
      </rPr>
      <t>雇用保険対象</t>
    </r>
    <r>
      <rPr>
        <b/>
        <sz val="12"/>
        <rFont val="ＭＳ Ｐゴシック"/>
        <family val="3"/>
      </rPr>
      <t>）</t>
    </r>
  </si>
  <si>
    <t>1ヶ月平均労働者数</t>
  </si>
  <si>
    <t>労災保険対象額</t>
  </si>
  <si>
    <t>(1)(2)のうち　　　　　　　高年齢労働者</t>
  </si>
  <si>
    <t>雇用保険対象額</t>
  </si>
  <si>
    <r>
      <t>(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</si>
  <si>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</t>
    </r>
  </si>
  <si>
    <t>(1)+(2)-(4)</t>
  </si>
  <si>
    <t>1ヶ月平均被保険者</t>
  </si>
  <si>
    <t>労働保険料算定用　賃金入力表</t>
  </si>
  <si>
    <t>色のセルに入力</t>
  </si>
  <si>
    <t>業種
番号</t>
  </si>
  <si>
    <t>94</t>
  </si>
  <si>
    <t>金融業、保険業又は不動産業</t>
  </si>
  <si>
    <t>卸売業・小売業・飲食店又は宿泊業</t>
  </si>
  <si>
    <t>通信業・放送業、新聞業又は出版業</t>
  </si>
  <si>
    <t>高知労働基準協会</t>
  </si>
  <si>
    <t>088-885-4300</t>
  </si>
  <si>
    <t>780-0816</t>
  </si>
  <si>
    <t>高知市　南宝永町　5-11</t>
  </si>
  <si>
    <t>391-100100-1</t>
  </si>
  <si>
    <t>高知　櫻子</t>
  </si>
  <si>
    <t>土佐　次郎</t>
  </si>
  <si>
    <t>組機様式第5号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</si>
</sst>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#,##0_ ;[Red]\-#,##0\ "/>
    <numFmt numFmtId="180" formatCode="0.0_ "/>
    <numFmt numFmtId="181" formatCode="@&quot;円&quot;"/>
    <numFmt numFmtId="182" formatCode="yy/mm/dd"/>
    <numFmt numFmtId="183" formatCode="0.00_ "/>
    <numFmt numFmtId="184" formatCode="0.00_);[Red]\(0.00\)"/>
    <numFmt numFmtId="185" formatCode="[$-411]ggge&quot;年&quot;"/>
    <numFmt numFmtId="186" formatCode="[$-411]ggge&quot;年度&quot;"/>
    <numFmt numFmtId="187" formatCode="[$-411]ggge&quot;年4月1日&quot;"/>
    <numFmt numFmtId="188" formatCode="[$-411]ggge&quot;年4月1日から&quot;"/>
    <numFmt numFmtId="189" formatCode="[$-411]ggge&quot;年3月31日まで&quot;"/>
    <numFmt numFmtId="190" formatCode="[$-410]ggge&quot;年度&quot;"/>
    <numFmt numFmtId="191" formatCode="[$-411]&quot;⑪平成&quot;ggge&quot;年度確定賃金総額&quot;"/>
    <numFmt numFmtId="192" formatCode="[$-411]&quot;⑪&quot;ggge&quot;年度確定賃金総額&quot;"/>
    <numFmt numFmtId="193" formatCode="@&quot;月&quot;"/>
    <numFmt numFmtId="194" formatCode="[$-411]ggge&quot;年度概算の延納&quot;"/>
    <numFmt numFmtId="195" formatCode="[$-411]&quot;⑫&quot;ggge&quot;年度確定&quot;"/>
    <numFmt numFmtId="196" formatCode="[$-411]&quot;⑬&quot;ggge&quot;年度確定&quot;"/>
    <numFmt numFmtId="197" formatCode="[$-411]&quot;⑬&quot;ggge&quot;年度概算&quot;"/>
    <numFmt numFmtId="198" formatCode="[$-411]&quot;⑭平成&quot;ggge&quot;年度　賃金総額の見込額&quot;"/>
    <numFmt numFmtId="199" formatCode="[$-411]&quot;⑭&quot;ggge&quot;年度　賃金総額の見込額&quot;"/>
    <numFmt numFmtId="200" formatCode="[$-411]&quot;⑭　&quot;ggge&quot;年度　賃金総額の見込額&quot;"/>
    <numFmt numFmtId="201" formatCode="mm/dd/yy"/>
    <numFmt numFmtId="202" formatCode="[$-411]ggge&quot;年4月1日現在&quot;"/>
    <numFmt numFmtId="203" formatCode="[$-411]ggge&quot;年度確定&quot;"/>
    <numFmt numFmtId="204" formatCode="mmm\-yyyy"/>
    <numFmt numFmtId="205" formatCode="[$-411]ggge&quot;年度概算&quot;"/>
    <numFmt numFmtId="206" formatCode="[$-411]ggge&quot;年&quot;m&quot;月&quot;d&quot;日&quot;;@"/>
  </numFmts>
  <fonts count="8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6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b/>
      <sz val="11"/>
      <color indexed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11"/>
      <color indexed="41"/>
      <name val="ＭＳ Ｐゴシック"/>
      <family val="3"/>
    </font>
    <font>
      <b/>
      <sz val="18"/>
      <color indexed="48"/>
      <name val="ＭＳ Ｐゴシック"/>
      <family val="3"/>
    </font>
    <font>
      <sz val="11"/>
      <color indexed="48"/>
      <name val="ＭＳ Ｐゴシック"/>
      <family val="3"/>
    </font>
    <font>
      <sz val="8"/>
      <color indexed="48"/>
      <name val="ＭＳ Ｐゴシック"/>
      <family val="3"/>
    </font>
    <font>
      <sz val="9"/>
      <color indexed="48"/>
      <name val="ＭＳ Ｐゴシック"/>
      <family val="3"/>
    </font>
    <font>
      <b/>
      <sz val="11"/>
      <color indexed="48"/>
      <name val="ＭＳ Ｐゴシック"/>
      <family val="3"/>
    </font>
    <font>
      <b/>
      <sz val="9"/>
      <color indexed="48"/>
      <name val="ＭＳ Ｐゴシック"/>
      <family val="3"/>
    </font>
    <font>
      <sz val="10"/>
      <color indexed="48"/>
      <name val="ＭＳ Ｐゴシック"/>
      <family val="3"/>
    </font>
    <font>
      <sz val="12"/>
      <color indexed="12"/>
      <name val="ＭＳ Ｐゴシック"/>
      <family val="3"/>
    </font>
    <font>
      <b/>
      <sz val="14"/>
      <color indexed="48"/>
      <name val="ＭＳ Ｐゴシック"/>
      <family val="3"/>
    </font>
    <font>
      <b/>
      <sz val="12"/>
      <color indexed="48"/>
      <name val="ＭＳ Ｐゴシック"/>
      <family val="3"/>
    </font>
    <font>
      <sz val="12"/>
      <color indexed="48"/>
      <name val="ＭＳ Ｐゴシック"/>
      <family val="3"/>
    </font>
    <font>
      <sz val="14"/>
      <color indexed="48"/>
      <name val="ＭＳ Ｐゴシック"/>
      <family val="3"/>
    </font>
    <font>
      <sz val="11"/>
      <color indexed="9"/>
      <name val="ＭＳ Ｐゴシック"/>
      <family val="3"/>
    </font>
    <font>
      <sz val="16"/>
      <name val="ＭＳ Ｐゴシック"/>
      <family val="3"/>
    </font>
    <font>
      <sz val="14"/>
      <color indexed="14"/>
      <name val="ＭＳ Ｐゴシック"/>
      <family val="3"/>
    </font>
    <font>
      <sz val="12"/>
      <color indexed="14"/>
      <name val="ＭＳ Ｐゴシック"/>
      <family val="3"/>
    </font>
    <font>
      <b/>
      <sz val="12"/>
      <name val="ＭＳ Ｐゴシック"/>
      <family val="3"/>
    </font>
    <font>
      <b/>
      <sz val="12"/>
      <color indexed="12"/>
      <name val="ＭＳ Ｐゴシック"/>
      <family val="3"/>
    </font>
    <font>
      <b/>
      <sz val="18"/>
      <name val="ＭＳ Ｐゴシック"/>
      <family val="3"/>
    </font>
    <font>
      <b/>
      <sz val="14"/>
      <color indexed="12"/>
      <name val="ＭＳ Ｐゴシック"/>
      <family val="3"/>
    </font>
    <font>
      <sz val="9"/>
      <color indexed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62"/>
      <name val="ＭＳ Ｐゴシック"/>
      <family val="3"/>
    </font>
    <font>
      <sz val="9"/>
      <name val="Meiryo UI"/>
      <family val="3"/>
    </font>
    <font>
      <sz val="8"/>
      <color indexed="12"/>
      <name val="ＭＳ Ｐゴシック"/>
      <family val="3"/>
    </font>
    <font>
      <sz val="8"/>
      <color indexed="48"/>
      <name val="ＭＳ Ｐ明朝"/>
      <family val="1"/>
    </font>
    <font>
      <b/>
      <sz val="16"/>
      <color indexed="48"/>
      <name val="ＭＳ Ｐ明朝"/>
      <family val="1"/>
    </font>
    <font>
      <b/>
      <sz val="14"/>
      <color indexed="48"/>
      <name val="ＭＳ Ｐ明朝"/>
      <family val="1"/>
    </font>
    <font>
      <b/>
      <sz val="8"/>
      <color indexed="8"/>
      <name val="ＭＳ Ｐ明朝"/>
      <family val="1"/>
    </font>
    <font>
      <b/>
      <sz val="10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4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4" tint="-0.24997000396251678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hair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hair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hair">
        <color indexed="12"/>
      </bottom>
    </border>
    <border>
      <left style="medium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 style="medium">
        <color indexed="12"/>
      </left>
      <right>
        <color indexed="63"/>
      </right>
      <top style="hair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hair">
        <color indexed="12"/>
      </top>
      <bottom style="thin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 style="thin">
        <color indexed="12"/>
      </bottom>
    </border>
    <border diagonalUp="1"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 style="thin">
        <color indexed="12"/>
      </diagonal>
    </border>
    <border>
      <left style="double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thin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2"/>
      </left>
      <right style="hair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hair">
        <color indexed="12"/>
      </right>
      <top style="hair">
        <color indexed="12"/>
      </top>
      <bottom style="thin">
        <color indexed="12"/>
      </bottom>
    </border>
    <border>
      <left>
        <color indexed="63"/>
      </left>
      <right style="medium">
        <color indexed="12"/>
      </right>
      <top style="thin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hair">
        <color indexed="12"/>
      </right>
      <top style="thin">
        <color indexed="12"/>
      </top>
      <bottom style="hair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thin">
        <color indexed="12"/>
      </right>
      <top style="hair">
        <color indexed="12"/>
      </top>
      <bottom style="hair">
        <color indexed="12"/>
      </bottom>
    </border>
    <border>
      <left style="medium">
        <color indexed="12"/>
      </left>
      <right style="hair">
        <color indexed="12"/>
      </right>
      <top style="hair">
        <color indexed="12"/>
      </top>
      <bottom style="thin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hair">
        <color indexed="12"/>
      </bottom>
    </border>
    <border>
      <left>
        <color indexed="63"/>
      </left>
      <right style="medium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hair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medium">
        <color indexed="12"/>
      </bottom>
    </border>
    <border diagonalUp="1">
      <left style="thin">
        <color indexed="12"/>
      </left>
      <right>
        <color indexed="63"/>
      </right>
      <top style="thin">
        <color indexed="12"/>
      </top>
      <bottom>
        <color indexed="63"/>
      </bottom>
      <diagonal style="thin">
        <color indexed="12"/>
      </diagonal>
    </border>
    <border diagonalUp="1">
      <left>
        <color indexed="63"/>
      </left>
      <right style="hair">
        <color indexed="12"/>
      </right>
      <top style="thin">
        <color indexed="12"/>
      </top>
      <bottom>
        <color indexed="63"/>
      </bottom>
      <diagonal style="thin">
        <color indexed="12"/>
      </diagonal>
    </border>
    <border diagonalUp="1">
      <left style="thin">
        <color indexed="12"/>
      </left>
      <right>
        <color indexed="63"/>
      </right>
      <top>
        <color indexed="63"/>
      </top>
      <bottom>
        <color indexed="63"/>
      </bottom>
      <diagonal style="thin">
        <color indexed="12"/>
      </diagonal>
    </border>
    <border diagonalUp="1">
      <left>
        <color indexed="63"/>
      </left>
      <right style="hair">
        <color indexed="12"/>
      </right>
      <top>
        <color indexed="63"/>
      </top>
      <bottom>
        <color indexed="63"/>
      </bottom>
      <diagonal style="thin">
        <color indexed="12"/>
      </diagonal>
    </border>
    <border diagonalUp="1">
      <left style="thin">
        <color indexed="12"/>
      </left>
      <right>
        <color indexed="63"/>
      </right>
      <top>
        <color indexed="63"/>
      </top>
      <bottom style="medium">
        <color indexed="12"/>
      </bottom>
      <diagonal style="thin">
        <color indexed="12"/>
      </diagonal>
    </border>
    <border diagonalUp="1">
      <left>
        <color indexed="63"/>
      </left>
      <right style="hair">
        <color indexed="12"/>
      </right>
      <top>
        <color indexed="63"/>
      </top>
      <bottom style="medium">
        <color indexed="12"/>
      </bottom>
      <diagonal style="thin">
        <color indexed="12"/>
      </diagonal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 style="medium">
        <color indexed="12"/>
      </bottom>
    </border>
    <border diagonalUp="1">
      <left style="thin">
        <color indexed="12"/>
      </left>
      <right style="hair">
        <color indexed="12"/>
      </right>
      <top style="thin">
        <color indexed="12"/>
      </top>
      <bottom>
        <color indexed="63"/>
      </bottom>
      <diagonal style="thin">
        <color indexed="12"/>
      </diagonal>
    </border>
    <border diagonalUp="1">
      <left style="thin">
        <color indexed="12"/>
      </left>
      <right style="hair">
        <color indexed="12"/>
      </right>
      <top>
        <color indexed="63"/>
      </top>
      <bottom>
        <color indexed="63"/>
      </bottom>
      <diagonal style="thin">
        <color indexed="12"/>
      </diagonal>
    </border>
    <border diagonalUp="1">
      <left style="thin">
        <color indexed="12"/>
      </left>
      <right style="hair">
        <color indexed="12"/>
      </right>
      <top>
        <color indexed="63"/>
      </top>
      <bottom style="medium">
        <color indexed="12"/>
      </bottom>
      <diagonal style="thin">
        <color indexed="12"/>
      </diagonal>
    </border>
    <border>
      <left>
        <color indexed="63"/>
      </left>
      <right style="thin">
        <color indexed="12"/>
      </right>
      <top style="medium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medium">
        <color indexed="12"/>
      </top>
      <bottom style="thin">
        <color indexed="12"/>
      </bottom>
    </border>
    <border>
      <left style="medium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hair">
        <color indexed="12"/>
      </right>
      <top style="thin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thin">
        <color indexed="12"/>
      </top>
      <bottom style="hair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thin">
        <color indexed="12"/>
      </top>
      <bottom style="hair">
        <color indexed="12"/>
      </bottom>
    </border>
    <border>
      <left>
        <color indexed="63"/>
      </left>
      <right style="medium">
        <color indexed="12"/>
      </right>
      <top style="hair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double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medium">
        <color indexed="12"/>
      </bottom>
    </border>
    <border>
      <left style="double">
        <color indexed="12"/>
      </left>
      <right>
        <color indexed="63"/>
      </right>
      <top style="thin">
        <color indexed="12"/>
      </top>
      <bottom style="hair">
        <color indexed="12"/>
      </bottom>
    </border>
    <border>
      <left style="double">
        <color indexed="12"/>
      </left>
      <right>
        <color indexed="63"/>
      </right>
      <top style="hair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hair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hair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hair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double">
        <color indexed="12"/>
      </right>
      <top style="hair">
        <color indexed="12"/>
      </top>
      <bottom style="hair">
        <color indexed="12"/>
      </bottom>
    </border>
    <border>
      <left style="double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medium">
        <color indexed="12"/>
      </bottom>
    </border>
    <border diagonalUp="1">
      <left style="thin">
        <color indexed="12"/>
      </left>
      <right>
        <color indexed="63"/>
      </right>
      <top style="thin">
        <color indexed="12"/>
      </top>
      <bottom style="thin">
        <color indexed="12"/>
      </bottom>
      <diagonal style="thin">
        <color indexed="12"/>
      </diagonal>
    </border>
    <border diagonalUp="1">
      <left>
        <color indexed="63"/>
      </left>
      <right>
        <color indexed="63"/>
      </right>
      <top style="thin">
        <color indexed="12"/>
      </top>
      <bottom style="thin">
        <color indexed="12"/>
      </bottom>
      <diagonal style="thin">
        <color indexed="12"/>
      </diagonal>
    </border>
    <border diagonalUp="1">
      <left>
        <color indexed="63"/>
      </left>
      <right style="thin">
        <color indexed="12"/>
      </right>
      <top style="thin">
        <color indexed="12"/>
      </top>
      <bottom style="thin">
        <color indexed="12"/>
      </bottom>
      <diagonal style="thin">
        <color indexed="12"/>
      </diagonal>
    </border>
    <border>
      <left style="double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 diagonalUp="1">
      <left style="medium">
        <color indexed="12"/>
      </left>
      <right>
        <color indexed="63"/>
      </right>
      <top style="thin">
        <color indexed="12"/>
      </top>
      <bottom>
        <color indexed="63"/>
      </bottom>
      <diagonal style="thin">
        <color indexed="12"/>
      </diagonal>
    </border>
    <border diagonalUp="1">
      <left>
        <color indexed="63"/>
      </left>
      <right>
        <color indexed="63"/>
      </right>
      <top style="thin">
        <color indexed="12"/>
      </top>
      <bottom>
        <color indexed="63"/>
      </bottom>
      <diagonal style="thin">
        <color indexed="12"/>
      </diagonal>
    </border>
    <border diagonalUp="1">
      <left style="medium">
        <color indexed="12"/>
      </left>
      <right>
        <color indexed="63"/>
      </right>
      <top>
        <color indexed="63"/>
      </top>
      <bottom style="medium">
        <color indexed="12"/>
      </bottom>
      <diagonal style="thin">
        <color indexed="12"/>
      </diagonal>
    </border>
    <border diagonalUp="1">
      <left>
        <color indexed="63"/>
      </left>
      <right>
        <color indexed="63"/>
      </right>
      <top>
        <color indexed="63"/>
      </top>
      <bottom style="medium">
        <color indexed="12"/>
      </bottom>
      <diagonal style="thin">
        <color indexed="12"/>
      </diagonal>
    </border>
    <border diagonalUp="1">
      <left style="medium">
        <color indexed="12"/>
      </left>
      <right>
        <color indexed="63"/>
      </right>
      <top style="medium">
        <color indexed="12"/>
      </top>
      <bottom>
        <color indexed="63"/>
      </bottom>
      <diagonal style="thin">
        <color indexed="12"/>
      </diagonal>
    </border>
    <border diagonalUp="1">
      <left>
        <color indexed="63"/>
      </left>
      <right style="medium">
        <color indexed="12"/>
      </right>
      <top style="medium">
        <color indexed="12"/>
      </top>
      <bottom>
        <color indexed="63"/>
      </bottom>
      <diagonal style="thin">
        <color indexed="12"/>
      </diagonal>
    </border>
    <border>
      <left style="thin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hair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/>
      <top style="hair">
        <color indexed="12"/>
      </top>
      <bottom style="hair">
        <color indexed="12"/>
      </bottom>
    </border>
    <border>
      <left style="hair"/>
      <right style="hair"/>
      <top style="hair">
        <color indexed="12"/>
      </top>
      <bottom style="hair">
        <color indexed="12"/>
      </bottom>
    </border>
    <border>
      <left style="hair"/>
      <right style="medium">
        <color indexed="12"/>
      </right>
      <top style="hair">
        <color indexed="12"/>
      </top>
      <bottom style="hair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hair">
        <color indexed="12"/>
      </right>
      <top>
        <color indexed="63"/>
      </top>
      <bottom style="hair">
        <color indexed="12"/>
      </bottom>
    </border>
    <border>
      <left style="thin">
        <color indexed="12"/>
      </left>
      <right>
        <color indexed="63"/>
      </right>
      <top style="hair">
        <color indexed="12"/>
      </top>
      <bottom style="thin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hair">
        <color indexed="12"/>
      </top>
      <bottom style="thin">
        <color indexed="12"/>
      </bottom>
    </border>
    <border>
      <left style="hair">
        <color indexed="12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hair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12"/>
      </top>
      <bottom style="hair">
        <color indexed="12"/>
      </bottom>
    </border>
    <border>
      <left>
        <color indexed="63"/>
      </left>
      <right style="medium">
        <color indexed="12"/>
      </right>
      <top style="hair">
        <color indexed="12"/>
      </top>
      <bottom style="medium">
        <color indexed="12"/>
      </bottom>
    </border>
    <border>
      <left style="hair">
        <color indexed="12"/>
      </left>
      <right>
        <color indexed="63"/>
      </right>
      <top style="thin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hair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6" borderId="1" applyNumberFormat="0" applyAlignment="0" applyProtection="0"/>
    <xf numFmtId="0" fontId="69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0" fillId="0" borderId="3" applyNumberFormat="0" applyFill="0" applyAlignment="0" applyProtection="0"/>
    <xf numFmtId="0" fontId="71" fillId="29" borderId="0" applyNumberFormat="0" applyBorder="0" applyAlignment="0" applyProtection="0"/>
    <xf numFmtId="0" fontId="72" fillId="30" borderId="4" applyNumberFormat="0" applyAlignment="0" applyProtection="0"/>
    <xf numFmtId="0" fontId="7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0" fillId="31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>
      <alignment/>
      <protection/>
    </xf>
    <xf numFmtId="0" fontId="81" fillId="32" borderId="0" applyNumberFormat="0" applyBorder="0" applyAlignment="0" applyProtection="0"/>
  </cellStyleXfs>
  <cellXfs count="746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shrinkToFit="1"/>
    </xf>
    <xf numFmtId="0" fontId="0" fillId="33" borderId="10" xfId="0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6" fillId="0" borderId="0" xfId="0" applyFont="1" applyAlignment="1" applyProtection="1">
      <alignment/>
      <protection/>
    </xf>
    <xf numFmtId="192" fontId="0" fillId="0" borderId="0" xfId="0" applyNumberFormat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distributed" vertical="top"/>
      <protection/>
    </xf>
    <xf numFmtId="0" fontId="6" fillId="0" borderId="0" xfId="0" applyFont="1" applyFill="1" applyBorder="1" applyAlignment="1" applyProtection="1">
      <alignment horizontal="distributed" vertical="top"/>
      <protection/>
    </xf>
    <xf numFmtId="0" fontId="0" fillId="0" borderId="0" xfId="0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 quotePrefix="1">
      <alignment horizontal="left"/>
      <protection/>
    </xf>
    <xf numFmtId="0" fontId="19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49" fontId="8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right"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0" fillId="0" borderId="12" xfId="0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1" fillId="0" borderId="12" xfId="0" applyFont="1" applyFill="1" applyBorder="1" applyAlignment="1" applyProtection="1">
      <alignment horizontal="distributed"/>
      <protection/>
    </xf>
    <xf numFmtId="0" fontId="8" fillId="0" borderId="13" xfId="0" applyFont="1" applyBorder="1" applyAlignment="1" applyProtection="1">
      <alignment horizontal="left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4" fillId="0" borderId="14" xfId="0" applyFont="1" applyBorder="1" applyAlignment="1" applyProtection="1">
      <alignment horizontal="distributed" vertical="center"/>
      <protection/>
    </xf>
    <xf numFmtId="0" fontId="22" fillId="0" borderId="12" xfId="0" applyFont="1" applyBorder="1" applyAlignment="1" applyProtection="1">
      <alignment horizontal="right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distributed"/>
      <protection/>
    </xf>
    <xf numFmtId="0" fontId="22" fillId="0" borderId="13" xfId="0" applyFont="1" applyBorder="1" applyAlignment="1" applyProtection="1">
      <alignment horizontal="right"/>
      <protection/>
    </xf>
    <xf numFmtId="0" fontId="22" fillId="0" borderId="0" xfId="0" applyFont="1" applyBorder="1" applyAlignment="1" applyProtection="1">
      <alignment horizontal="right"/>
      <protection/>
    </xf>
    <xf numFmtId="0" fontId="6" fillId="0" borderId="12" xfId="0" applyFont="1" applyBorder="1" applyAlignment="1" applyProtection="1">
      <alignment horizontal="right"/>
      <protection/>
    </xf>
    <xf numFmtId="0" fontId="0" fillId="0" borderId="15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6" fillId="0" borderId="16" xfId="0" applyFont="1" applyFill="1" applyBorder="1" applyAlignment="1" applyProtection="1">
      <alignment horizontal="right"/>
      <protection/>
    </xf>
    <xf numFmtId="0" fontId="21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 quotePrefix="1">
      <alignment/>
      <protection/>
    </xf>
    <xf numFmtId="0" fontId="21" fillId="0" borderId="0" xfId="0" applyFont="1" applyFill="1" applyBorder="1" applyAlignment="1" applyProtection="1" quotePrefix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185" fontId="21" fillId="0" borderId="0" xfId="0" applyNumberFormat="1" applyFont="1" applyFill="1" applyBorder="1" applyAlignment="1" applyProtection="1" quotePrefix="1">
      <alignment horizontal="right"/>
      <protection/>
    </xf>
    <xf numFmtId="38" fontId="8" fillId="0" borderId="0" xfId="0" applyNumberFormat="1" applyFont="1" applyFill="1" applyBorder="1" applyAlignment="1" applyProtection="1">
      <alignment/>
      <protection/>
    </xf>
    <xf numFmtId="0" fontId="21" fillId="0" borderId="17" xfId="0" applyFont="1" applyFill="1" applyBorder="1" applyAlignment="1" applyProtection="1">
      <alignment/>
      <protection/>
    </xf>
    <xf numFmtId="0" fontId="6" fillId="0" borderId="18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/>
      <protection/>
    </xf>
    <xf numFmtId="192" fontId="6" fillId="0" borderId="19" xfId="0" applyNumberFormat="1" applyFont="1" applyBorder="1" applyAlignment="1" applyProtection="1">
      <alignment horizontal="center" vertical="center"/>
      <protection/>
    </xf>
    <xf numFmtId="0" fontId="21" fillId="0" borderId="20" xfId="0" applyFont="1" applyFill="1" applyBorder="1" applyAlignment="1" applyProtection="1">
      <alignment/>
      <protection/>
    </xf>
    <xf numFmtId="0" fontId="21" fillId="0" borderId="21" xfId="0" applyFont="1" applyFill="1" applyBorder="1" applyAlignment="1" applyProtection="1">
      <alignment horizontal="center"/>
      <protection/>
    </xf>
    <xf numFmtId="0" fontId="21" fillId="0" borderId="16" xfId="0" applyFont="1" applyFill="1" applyBorder="1" applyAlignment="1" applyProtection="1">
      <alignment horizontal="center"/>
      <protection/>
    </xf>
    <xf numFmtId="0" fontId="21" fillId="0" borderId="12" xfId="0" applyFont="1" applyFill="1" applyBorder="1" applyAlignment="1" applyProtection="1">
      <alignment horizontal="center"/>
      <protection/>
    </xf>
    <xf numFmtId="0" fontId="21" fillId="0" borderId="15" xfId="0" applyFont="1" applyFill="1" applyBorder="1" applyAlignment="1" applyProtection="1">
      <alignment horizontal="center"/>
      <protection/>
    </xf>
    <xf numFmtId="0" fontId="21" fillId="0" borderId="22" xfId="0" applyFont="1" applyFill="1" applyBorder="1" applyAlignment="1" applyProtection="1" quotePrefix="1">
      <alignment horizontal="center"/>
      <protection/>
    </xf>
    <xf numFmtId="0" fontId="21" fillId="0" borderId="13" xfId="0" applyFont="1" applyFill="1" applyBorder="1" applyAlignment="1" applyProtection="1">
      <alignment horizontal="center"/>
      <protection/>
    </xf>
    <xf numFmtId="0" fontId="21" fillId="0" borderId="23" xfId="0" applyFont="1" applyFill="1" applyBorder="1" applyAlignment="1" applyProtection="1">
      <alignment/>
      <protection/>
    </xf>
    <xf numFmtId="0" fontId="21" fillId="0" borderId="14" xfId="0" applyFont="1" applyFill="1" applyBorder="1" applyAlignment="1" applyProtection="1" quotePrefix="1">
      <alignment horizontal="center"/>
      <protection/>
    </xf>
    <xf numFmtId="0" fontId="21" fillId="0" borderId="21" xfId="0" applyFont="1" applyFill="1" applyBorder="1" applyAlignment="1" applyProtection="1">
      <alignment/>
      <protection/>
    </xf>
    <xf numFmtId="0" fontId="21" fillId="0" borderId="24" xfId="0" applyFont="1" applyFill="1" applyBorder="1" applyAlignment="1" applyProtection="1" quotePrefix="1">
      <alignment horizontal="center"/>
      <protection/>
    </xf>
    <xf numFmtId="0" fontId="21" fillId="0" borderId="25" xfId="0" applyFont="1" applyFill="1" applyBorder="1" applyAlignment="1" applyProtection="1">
      <alignment horizontal="center"/>
      <protection/>
    </xf>
    <xf numFmtId="0" fontId="21" fillId="0" borderId="26" xfId="0" applyFont="1" applyFill="1" applyBorder="1" applyAlignment="1" applyProtection="1">
      <alignment/>
      <protection/>
    </xf>
    <xf numFmtId="0" fontId="21" fillId="0" borderId="22" xfId="0" applyFont="1" applyFill="1" applyBorder="1" applyAlignment="1" applyProtection="1" quotePrefix="1">
      <alignment/>
      <protection/>
    </xf>
    <xf numFmtId="0" fontId="21" fillId="0" borderId="13" xfId="0" applyFont="1" applyFill="1" applyBorder="1" applyAlignment="1" applyProtection="1" quotePrefix="1">
      <alignment/>
      <protection/>
    </xf>
    <xf numFmtId="49" fontId="22" fillId="0" borderId="24" xfId="0" applyNumberFormat="1" applyFont="1" applyFill="1" applyBorder="1" applyAlignment="1" applyProtection="1">
      <alignment vertical="top"/>
      <protection/>
    </xf>
    <xf numFmtId="0" fontId="21" fillId="0" borderId="25" xfId="0" applyFont="1" applyFill="1" applyBorder="1" applyAlignment="1" applyProtection="1">
      <alignment/>
      <protection/>
    </xf>
    <xf numFmtId="0" fontId="21" fillId="0" borderId="13" xfId="0" applyFont="1" applyFill="1" applyBorder="1" applyAlignment="1" applyProtection="1">
      <alignment/>
      <protection/>
    </xf>
    <xf numFmtId="0" fontId="21" fillId="0" borderId="24" xfId="0" applyFont="1" applyFill="1" applyBorder="1" applyAlignment="1" applyProtection="1">
      <alignment/>
      <protection/>
    </xf>
    <xf numFmtId="49" fontId="21" fillId="0" borderId="0" xfId="0" applyNumberFormat="1" applyFont="1" applyFill="1" applyBorder="1" applyAlignment="1" applyProtection="1">
      <alignment horizontal="left"/>
      <protection/>
    </xf>
    <xf numFmtId="0" fontId="21" fillId="0" borderId="27" xfId="0" applyFont="1" applyFill="1" applyBorder="1" applyAlignment="1" applyProtection="1">
      <alignment horizontal="center"/>
      <protection/>
    </xf>
    <xf numFmtId="0" fontId="8" fillId="0" borderId="15" xfId="0" applyFont="1" applyFill="1" applyBorder="1" applyAlignment="1" applyProtection="1">
      <alignment/>
      <protection/>
    </xf>
    <xf numFmtId="38" fontId="8" fillId="0" borderId="15" xfId="0" applyNumberFormat="1" applyFont="1" applyFill="1" applyBorder="1" applyAlignment="1" applyProtection="1">
      <alignment/>
      <protection/>
    </xf>
    <xf numFmtId="185" fontId="21" fillId="0" borderId="28" xfId="0" applyNumberFormat="1" applyFont="1" applyFill="1" applyBorder="1" applyAlignment="1" applyProtection="1" quotePrefix="1">
      <alignment horizontal="right"/>
      <protection/>
    </xf>
    <xf numFmtId="49" fontId="21" fillId="0" borderId="29" xfId="0" applyNumberFormat="1" applyFont="1" applyFill="1" applyBorder="1" applyAlignment="1" applyProtection="1">
      <alignment horizontal="left"/>
      <protection/>
    </xf>
    <xf numFmtId="0" fontId="21" fillId="0" borderId="30" xfId="0" applyFont="1" applyFill="1" applyBorder="1" applyAlignment="1" applyProtection="1">
      <alignment/>
      <protection/>
    </xf>
    <xf numFmtId="0" fontId="21" fillId="0" borderId="31" xfId="0" applyFont="1" applyFill="1" applyBorder="1" applyAlignment="1" applyProtection="1">
      <alignment horizontal="center"/>
      <protection/>
    </xf>
    <xf numFmtId="185" fontId="21" fillId="0" borderId="31" xfId="0" applyNumberFormat="1" applyFont="1" applyFill="1" applyBorder="1" applyAlignment="1" applyProtection="1" quotePrefix="1">
      <alignment horizontal="right"/>
      <protection/>
    </xf>
    <xf numFmtId="49" fontId="21" fillId="0" borderId="31" xfId="0" applyNumberFormat="1" applyFont="1" applyFill="1" applyBorder="1" applyAlignment="1" applyProtection="1">
      <alignment horizontal="left"/>
      <protection/>
    </xf>
    <xf numFmtId="0" fontId="21" fillId="0" borderId="32" xfId="0" applyFont="1" applyFill="1" applyBorder="1" applyAlignment="1" applyProtection="1">
      <alignment/>
      <protection/>
    </xf>
    <xf numFmtId="0" fontId="21" fillId="0" borderId="33" xfId="0" applyFont="1" applyFill="1" applyBorder="1" applyAlignment="1" applyProtection="1">
      <alignment horizontal="center"/>
      <protection/>
    </xf>
    <xf numFmtId="185" fontId="21" fillId="0" borderId="33" xfId="0" applyNumberFormat="1" applyFont="1" applyFill="1" applyBorder="1" applyAlignment="1" applyProtection="1" quotePrefix="1">
      <alignment horizontal="right"/>
      <protection/>
    </xf>
    <xf numFmtId="49" fontId="21" fillId="0" borderId="33" xfId="0" applyNumberFormat="1" applyFont="1" applyFill="1" applyBorder="1" applyAlignment="1" applyProtection="1">
      <alignment horizontal="left"/>
      <protection/>
    </xf>
    <xf numFmtId="49" fontId="21" fillId="0" borderId="0" xfId="0" applyNumberFormat="1" applyFont="1" applyFill="1" applyBorder="1" applyAlignment="1" applyProtection="1">
      <alignment horizontal="center"/>
      <protection/>
    </xf>
    <xf numFmtId="49" fontId="21" fillId="0" borderId="31" xfId="0" applyNumberFormat="1" applyFont="1" applyFill="1" applyBorder="1" applyAlignment="1" applyProtection="1">
      <alignment horizontal="center"/>
      <protection/>
    </xf>
    <xf numFmtId="192" fontId="6" fillId="0" borderId="19" xfId="0" applyNumberFormat="1" applyFont="1" applyBorder="1" applyAlignment="1" applyProtection="1">
      <alignment horizontal="distributed" vertical="center"/>
      <protection/>
    </xf>
    <xf numFmtId="0" fontId="6" fillId="0" borderId="34" xfId="0" applyFont="1" applyBorder="1" applyAlignment="1" applyProtection="1">
      <alignment/>
      <protection/>
    </xf>
    <xf numFmtId="0" fontId="21" fillId="0" borderId="35" xfId="0" applyFont="1" applyFill="1" applyBorder="1" applyAlignment="1" applyProtection="1">
      <alignment/>
      <protection/>
    </xf>
    <xf numFmtId="0" fontId="21" fillId="0" borderId="12" xfId="0" applyFont="1" applyFill="1" applyBorder="1" applyAlignment="1" applyProtection="1">
      <alignment/>
      <protection/>
    </xf>
    <xf numFmtId="0" fontId="21" fillId="0" borderId="36" xfId="0" applyFont="1" applyFill="1" applyBorder="1" applyAlignment="1" applyProtection="1">
      <alignment/>
      <protection/>
    </xf>
    <xf numFmtId="38" fontId="8" fillId="0" borderId="37" xfId="49" applyFont="1" applyFill="1" applyBorder="1" applyAlignment="1" applyProtection="1">
      <alignment horizontal="center"/>
      <protection/>
    </xf>
    <xf numFmtId="0" fontId="21" fillId="0" borderId="35" xfId="0" applyFont="1" applyFill="1" applyBorder="1" applyAlignment="1" applyProtection="1">
      <alignment horizontal="center"/>
      <protection/>
    </xf>
    <xf numFmtId="0" fontId="21" fillId="0" borderId="38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center"/>
      <protection locked="0"/>
    </xf>
    <xf numFmtId="0" fontId="21" fillId="0" borderId="31" xfId="0" applyFont="1" applyFill="1" applyBorder="1" applyAlignment="1" applyProtection="1">
      <alignment horizontal="center"/>
      <protection locked="0"/>
    </xf>
    <xf numFmtId="0" fontId="28" fillId="0" borderId="37" xfId="0" applyFont="1" applyFill="1" applyBorder="1" applyAlignment="1" applyProtection="1">
      <alignment horizontal="center" vertical="center"/>
      <protection/>
    </xf>
    <xf numFmtId="0" fontId="0" fillId="0" borderId="37" xfId="0" applyFill="1" applyBorder="1" applyAlignment="1" applyProtection="1">
      <alignment horizontal="center"/>
      <protection/>
    </xf>
    <xf numFmtId="38" fontId="8" fillId="0" borderId="37" xfId="49" applyFont="1" applyFill="1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38" fontId="8" fillId="0" borderId="39" xfId="49" applyFont="1" applyFill="1" applyBorder="1" applyAlignment="1" applyProtection="1">
      <alignment/>
      <protection/>
    </xf>
    <xf numFmtId="38" fontId="8" fillId="0" borderId="40" xfId="49" applyFont="1" applyFill="1" applyBorder="1" applyAlignment="1" applyProtection="1">
      <alignment/>
      <protection/>
    </xf>
    <xf numFmtId="0" fontId="21" fillId="0" borderId="15" xfId="0" applyFont="1" applyFill="1" applyBorder="1" applyAlignment="1" applyProtection="1">
      <alignment/>
      <protection/>
    </xf>
    <xf numFmtId="0" fontId="21" fillId="0" borderId="26" xfId="0" applyFont="1" applyFill="1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31" xfId="0" applyBorder="1" applyAlignment="1" applyProtection="1">
      <alignment horizontal="center" vertical="top"/>
      <protection locked="0"/>
    </xf>
    <xf numFmtId="3" fontId="0" fillId="0" borderId="10" xfId="0" applyNumberFormat="1" applyBorder="1" applyAlignment="1">
      <alignment/>
    </xf>
    <xf numFmtId="0" fontId="21" fillId="34" borderId="10" xfId="0" applyFont="1" applyFill="1" applyBorder="1" applyAlignment="1">
      <alignment/>
    </xf>
    <xf numFmtId="0" fontId="0" fillId="0" borderId="41" xfId="0" applyFill="1" applyBorder="1" applyAlignment="1" applyProtection="1">
      <alignment/>
      <protection/>
    </xf>
    <xf numFmtId="179" fontId="9" fillId="0" borderId="42" xfId="49" applyNumberFormat="1" applyFont="1" applyFill="1" applyBorder="1" applyAlignment="1" applyProtection="1">
      <alignment/>
      <protection/>
    </xf>
    <xf numFmtId="14" fontId="24" fillId="0" borderId="43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left"/>
      <protection/>
    </xf>
    <xf numFmtId="177" fontId="11" fillId="0" borderId="21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/>
      <protection/>
    </xf>
    <xf numFmtId="0" fontId="5" fillId="0" borderId="0" xfId="0" applyFont="1" applyAlignment="1">
      <alignment horizontal="center"/>
    </xf>
    <xf numFmtId="178" fontId="0" fillId="0" borderId="0" xfId="0" applyNumberFormat="1" applyFont="1" applyFill="1" applyBorder="1" applyAlignment="1" applyProtection="1">
      <alignment/>
      <protection/>
    </xf>
    <xf numFmtId="178" fontId="0" fillId="0" borderId="0" xfId="49" applyNumberFormat="1" applyFont="1" applyFill="1" applyBorder="1" applyAlignment="1" applyProtection="1">
      <alignment/>
      <protection/>
    </xf>
    <xf numFmtId="178" fontId="0" fillId="0" borderId="44" xfId="49" applyNumberFormat="1" applyFont="1" applyFill="1" applyBorder="1" applyAlignment="1" applyProtection="1">
      <alignment/>
      <protection/>
    </xf>
    <xf numFmtId="178" fontId="0" fillId="0" borderId="31" xfId="49" applyNumberFormat="1" applyFont="1" applyFill="1" applyBorder="1" applyAlignment="1" applyProtection="1">
      <alignment/>
      <protection/>
    </xf>
    <xf numFmtId="178" fontId="0" fillId="0" borderId="27" xfId="49" applyNumberFormat="1" applyFont="1" applyFill="1" applyBorder="1" applyAlignment="1" applyProtection="1">
      <alignment/>
      <protection/>
    </xf>
    <xf numFmtId="178" fontId="0" fillId="0" borderId="45" xfId="49" applyNumberFormat="1" applyFont="1" applyFill="1" applyBorder="1" applyAlignment="1" applyProtection="1">
      <alignment/>
      <protection/>
    </xf>
    <xf numFmtId="178" fontId="0" fillId="0" borderId="46" xfId="49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0" fillId="0" borderId="25" xfId="0" applyFont="1" applyFill="1" applyBorder="1" applyAlignment="1" applyProtection="1">
      <alignment horizontal="center" vertical="center"/>
      <protection/>
    </xf>
    <xf numFmtId="0" fontId="30" fillId="0" borderId="47" xfId="0" applyFont="1" applyFill="1" applyBorder="1" applyAlignment="1" applyProtection="1">
      <alignment horizontal="center" vertical="center"/>
      <protection/>
    </xf>
    <xf numFmtId="0" fontId="30" fillId="0" borderId="35" xfId="0" applyFont="1" applyFill="1" applyBorder="1" applyAlignment="1" applyProtection="1">
      <alignment horizontal="center" vertical="center"/>
      <protection/>
    </xf>
    <xf numFmtId="0" fontId="30" fillId="0" borderId="48" xfId="0" applyFont="1" applyFill="1" applyBorder="1" applyAlignment="1" applyProtection="1">
      <alignment horizontal="center" vertical="center"/>
      <protection/>
    </xf>
    <xf numFmtId="0" fontId="26" fillId="0" borderId="38" xfId="0" applyFont="1" applyFill="1" applyBorder="1" applyAlignment="1" applyProtection="1">
      <alignment horizontal="left" vertical="top"/>
      <protection/>
    </xf>
    <xf numFmtId="179" fontId="11" fillId="0" borderId="49" xfId="49" applyNumberFormat="1" applyFont="1" applyFill="1" applyBorder="1" applyAlignment="1" applyProtection="1">
      <alignment/>
      <protection/>
    </xf>
    <xf numFmtId="38" fontId="11" fillId="0" borderId="49" xfId="49" applyFont="1" applyFill="1" applyBorder="1" applyAlignment="1" applyProtection="1">
      <alignment horizontal="center"/>
      <protection/>
    </xf>
    <xf numFmtId="0" fontId="31" fillId="0" borderId="0" xfId="0" applyFont="1" applyAlignment="1" applyProtection="1">
      <alignment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4" fillId="0" borderId="50" xfId="0" applyFont="1" applyBorder="1" applyAlignment="1">
      <alignment/>
    </xf>
    <xf numFmtId="0" fontId="14" fillId="0" borderId="51" xfId="0" applyFont="1" applyBorder="1" applyAlignment="1">
      <alignment/>
    </xf>
    <xf numFmtId="0" fontId="14" fillId="0" borderId="52" xfId="0" applyFont="1" applyBorder="1" applyAlignment="1">
      <alignment/>
    </xf>
    <xf numFmtId="0" fontId="0" fillId="33" borderId="50" xfId="0" applyFont="1" applyFill="1" applyBorder="1" applyAlignment="1">
      <alignment horizontal="center"/>
    </xf>
    <xf numFmtId="0" fontId="0" fillId="33" borderId="51" xfId="0" applyFont="1" applyFill="1" applyBorder="1" applyAlignment="1">
      <alignment horizontal="center"/>
    </xf>
    <xf numFmtId="0" fontId="0" fillId="33" borderId="52" xfId="0" applyFont="1" applyFill="1" applyBorder="1" applyAlignment="1">
      <alignment horizontal="center"/>
    </xf>
    <xf numFmtId="0" fontId="7" fillId="0" borderId="55" xfId="0" applyFont="1" applyBorder="1" applyAlignment="1">
      <alignment horizontal="center"/>
    </xf>
    <xf numFmtId="178" fontId="0" fillId="0" borderId="56" xfId="49" applyNumberFormat="1" applyFont="1" applyFill="1" applyBorder="1" applyAlignment="1" applyProtection="1">
      <alignment/>
      <protection/>
    </xf>
    <xf numFmtId="178" fontId="0" fillId="0" borderId="57" xfId="49" applyNumberFormat="1" applyFont="1" applyFill="1" applyBorder="1" applyAlignment="1" applyProtection="1">
      <alignment/>
      <protection/>
    </xf>
    <xf numFmtId="49" fontId="0" fillId="0" borderId="0" xfId="0" applyNumberFormat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4" fillId="0" borderId="12" xfId="0" applyFont="1" applyFill="1" applyBorder="1" applyAlignment="1" applyProtection="1">
      <alignment horizontal="left" vertical="center"/>
      <protection/>
    </xf>
    <xf numFmtId="0" fontId="35" fillId="0" borderId="12" xfId="0" applyFont="1" applyFill="1" applyBorder="1" applyAlignment="1" applyProtection="1">
      <alignment horizontal="left" vertical="center"/>
      <protection/>
    </xf>
    <xf numFmtId="178" fontId="0" fillId="35" borderId="0" xfId="49" applyNumberFormat="1" applyFont="1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/>
      <protection/>
    </xf>
    <xf numFmtId="0" fontId="0" fillId="0" borderId="22" xfId="0" applyFont="1" applyFill="1" applyBorder="1" applyAlignment="1" applyProtection="1" quotePrefix="1">
      <alignment horizont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 quotePrefix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22" xfId="0" applyFont="1" applyFill="1" applyBorder="1" applyAlignment="1" applyProtection="1" quotePrefix="1">
      <alignment/>
      <protection/>
    </xf>
    <xf numFmtId="0" fontId="0" fillId="0" borderId="13" xfId="0" applyFont="1" applyFill="1" applyBorder="1" applyAlignment="1" applyProtection="1" quotePrefix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 applyProtection="1">
      <alignment horizontal="center"/>
      <protection/>
    </xf>
    <xf numFmtId="0" fontId="0" fillId="0" borderId="24" xfId="0" applyFont="1" applyFill="1" applyBorder="1" applyAlignment="1" applyProtection="1" quotePrefix="1">
      <alignment horizontal="center"/>
      <protection/>
    </xf>
    <xf numFmtId="0" fontId="0" fillId="0" borderId="25" xfId="0" applyFont="1" applyFill="1" applyBorder="1" applyAlignment="1" applyProtection="1">
      <alignment horizontal="center"/>
      <protection/>
    </xf>
    <xf numFmtId="0" fontId="0" fillId="0" borderId="26" xfId="0" applyFont="1" applyFill="1" applyBorder="1" applyAlignment="1" applyProtection="1">
      <alignment/>
      <protection/>
    </xf>
    <xf numFmtId="49" fontId="13" fillId="0" borderId="24" xfId="0" applyNumberFormat="1" applyFont="1" applyFill="1" applyBorder="1" applyAlignment="1" applyProtection="1">
      <alignment vertical="top"/>
      <protection/>
    </xf>
    <xf numFmtId="0" fontId="0" fillId="0" borderId="25" xfId="0" applyFont="1" applyFill="1" applyBorder="1" applyAlignment="1" applyProtection="1">
      <alignment/>
      <protection/>
    </xf>
    <xf numFmtId="0" fontId="0" fillId="0" borderId="24" xfId="0" applyFont="1" applyFill="1" applyBorder="1" applyAlignment="1" applyProtection="1">
      <alignment/>
      <protection/>
    </xf>
    <xf numFmtId="0" fontId="0" fillId="0" borderId="27" xfId="0" applyFont="1" applyFill="1" applyBorder="1" applyAlignment="1" applyProtection="1">
      <alignment horizontal="center"/>
      <protection/>
    </xf>
    <xf numFmtId="185" fontId="0" fillId="0" borderId="28" xfId="0" applyNumberFormat="1" applyFont="1" applyFill="1" applyBorder="1" applyAlignment="1" applyProtection="1" quotePrefix="1">
      <alignment horizontal="right"/>
      <protection/>
    </xf>
    <xf numFmtId="49" fontId="0" fillId="0" borderId="29" xfId="0" applyNumberFormat="1" applyFont="1" applyFill="1" applyBorder="1" applyAlignment="1" applyProtection="1">
      <alignment horizontal="left"/>
      <protection/>
    </xf>
    <xf numFmtId="178" fontId="0" fillId="0" borderId="27" xfId="49" applyNumberFormat="1" applyFont="1" applyFill="1" applyBorder="1" applyAlignment="1" applyProtection="1">
      <alignment/>
      <protection/>
    </xf>
    <xf numFmtId="185" fontId="0" fillId="0" borderId="0" xfId="0" applyNumberFormat="1" applyFont="1" applyFill="1" applyBorder="1" applyAlignment="1" applyProtection="1" quotePrefix="1">
      <alignment horizontal="righ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178" fontId="0" fillId="0" borderId="56" xfId="49" applyNumberFormat="1" applyFont="1" applyFill="1" applyBorder="1" applyAlignment="1" applyProtection="1">
      <alignment/>
      <protection/>
    </xf>
    <xf numFmtId="178" fontId="0" fillId="0" borderId="45" xfId="49" applyNumberFormat="1" applyFont="1" applyFill="1" applyBorder="1" applyAlignment="1" applyProtection="1">
      <alignment/>
      <protection/>
    </xf>
    <xf numFmtId="0" fontId="0" fillId="0" borderId="30" xfId="0" applyFont="1" applyFill="1" applyBorder="1" applyAlignment="1" applyProtection="1">
      <alignment/>
      <protection/>
    </xf>
    <xf numFmtId="0" fontId="0" fillId="0" borderId="31" xfId="0" applyFont="1" applyFill="1" applyBorder="1" applyAlignment="1" applyProtection="1">
      <alignment horizontal="center"/>
      <protection/>
    </xf>
    <xf numFmtId="185" fontId="0" fillId="0" borderId="31" xfId="0" applyNumberFormat="1" applyFont="1" applyFill="1" applyBorder="1" applyAlignment="1" applyProtection="1" quotePrefix="1">
      <alignment horizontal="right"/>
      <protection/>
    </xf>
    <xf numFmtId="49" fontId="0" fillId="0" borderId="31" xfId="0" applyNumberFormat="1" applyFont="1" applyFill="1" applyBorder="1" applyAlignment="1" applyProtection="1">
      <alignment horizontal="left"/>
      <protection/>
    </xf>
    <xf numFmtId="0" fontId="0" fillId="0" borderId="32" xfId="0" applyFont="1" applyFill="1" applyBorder="1" applyAlignment="1" applyProtection="1">
      <alignment/>
      <protection/>
    </xf>
    <xf numFmtId="0" fontId="0" fillId="0" borderId="33" xfId="0" applyFont="1" applyFill="1" applyBorder="1" applyAlignment="1" applyProtection="1">
      <alignment horizontal="center"/>
      <protection/>
    </xf>
    <xf numFmtId="185" fontId="0" fillId="0" borderId="33" xfId="0" applyNumberFormat="1" applyFont="1" applyFill="1" applyBorder="1" applyAlignment="1" applyProtection="1" quotePrefix="1">
      <alignment horizontal="right"/>
      <protection/>
    </xf>
    <xf numFmtId="49" fontId="0" fillId="0" borderId="33" xfId="0" applyNumberFormat="1" applyFont="1" applyFill="1" applyBorder="1" applyAlignment="1" applyProtection="1">
      <alignment horizontal="left"/>
      <protection/>
    </xf>
    <xf numFmtId="178" fontId="0" fillId="0" borderId="46" xfId="49" applyNumberFormat="1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58" xfId="0" applyFont="1" applyFill="1" applyBorder="1" applyAlignment="1" applyProtection="1">
      <alignment/>
      <protection/>
    </xf>
    <xf numFmtId="0" fontId="0" fillId="0" borderId="38" xfId="0" applyFont="1" applyFill="1" applyBorder="1" applyAlignment="1" applyProtection="1">
      <alignment/>
      <protection/>
    </xf>
    <xf numFmtId="0" fontId="36" fillId="0" borderId="41" xfId="0" applyFont="1" applyFill="1" applyBorder="1" applyAlignment="1" applyProtection="1">
      <alignment horizontal="center" vertical="center"/>
      <protection/>
    </xf>
    <xf numFmtId="179" fontId="11" fillId="0" borderId="59" xfId="49" applyNumberFormat="1" applyFont="1" applyFill="1" applyBorder="1" applyAlignment="1" applyProtection="1">
      <alignment/>
      <protection/>
    </xf>
    <xf numFmtId="178" fontId="0" fillId="35" borderId="60" xfId="49" applyNumberFormat="1" applyFont="1" applyFill="1" applyBorder="1" applyAlignment="1" applyProtection="1">
      <alignment/>
      <protection locked="0"/>
    </xf>
    <xf numFmtId="178" fontId="0" fillId="35" borderId="56" xfId="49" applyNumberFormat="1" applyFont="1" applyFill="1" applyBorder="1" applyAlignment="1" applyProtection="1">
      <alignment/>
      <protection locked="0"/>
    </xf>
    <xf numFmtId="178" fontId="0" fillId="35" borderId="45" xfId="49" applyNumberFormat="1" applyFont="1" applyFill="1" applyBorder="1" applyAlignment="1" applyProtection="1">
      <alignment/>
      <protection locked="0"/>
    </xf>
    <xf numFmtId="0" fontId="33" fillId="0" borderId="0" xfId="0" applyFont="1" applyAlignment="1">
      <alignment/>
    </xf>
    <xf numFmtId="0" fontId="38" fillId="0" borderId="0" xfId="0" applyFont="1" applyBorder="1" applyAlignment="1" applyProtection="1" quotePrefix="1">
      <alignment horizontal="left"/>
      <protection/>
    </xf>
    <xf numFmtId="178" fontId="0" fillId="35" borderId="29" xfId="49" applyNumberFormat="1" applyFont="1" applyFill="1" applyBorder="1" applyAlignment="1" applyProtection="1">
      <alignment/>
      <protection locked="0"/>
    </xf>
    <xf numFmtId="0" fontId="6" fillId="0" borderId="25" xfId="0" applyFont="1" applyFill="1" applyBorder="1" applyAlignment="1" applyProtection="1">
      <alignment/>
      <protection/>
    </xf>
    <xf numFmtId="0" fontId="36" fillId="0" borderId="61" xfId="0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 quotePrefix="1">
      <alignment/>
      <protection/>
    </xf>
    <xf numFmtId="178" fontId="0" fillId="0" borderId="62" xfId="49" applyNumberFormat="1" applyFont="1" applyFill="1" applyBorder="1" applyAlignment="1" applyProtection="1">
      <alignment/>
      <protection/>
    </xf>
    <xf numFmtId="178" fontId="0" fillId="35" borderId="63" xfId="49" applyNumberFormat="1" applyFont="1" applyFill="1" applyBorder="1" applyAlignment="1" applyProtection="1">
      <alignment/>
      <protection locked="0"/>
    </xf>
    <xf numFmtId="178" fontId="0" fillId="0" borderId="64" xfId="49" applyNumberFormat="1" applyFont="1" applyFill="1" applyBorder="1" applyAlignment="1" applyProtection="1">
      <alignment/>
      <protection/>
    </xf>
    <xf numFmtId="0" fontId="0" fillId="35" borderId="10" xfId="0" applyFill="1" applyBorder="1" applyAlignment="1">
      <alignment/>
    </xf>
    <xf numFmtId="0" fontId="82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35" xfId="0" applyFont="1" applyFill="1" applyBorder="1" applyAlignment="1" applyProtection="1">
      <alignment horizontal="center"/>
      <protection/>
    </xf>
    <xf numFmtId="178" fontId="0" fillId="35" borderId="28" xfId="49" applyNumberFormat="1" applyFont="1" applyFill="1" applyBorder="1" applyAlignment="1" applyProtection="1">
      <alignment/>
      <protection locked="0"/>
    </xf>
    <xf numFmtId="178" fontId="0" fillId="0" borderId="13" xfId="49" applyNumberFormat="1" applyFont="1" applyFill="1" applyBorder="1" applyAlignment="1" applyProtection="1">
      <alignment/>
      <protection/>
    </xf>
    <xf numFmtId="178" fontId="0" fillId="0" borderId="58" xfId="49" applyNumberFormat="1" applyFont="1" applyFill="1" applyBorder="1" applyAlignment="1" applyProtection="1">
      <alignment/>
      <protection/>
    </xf>
    <xf numFmtId="178" fontId="0" fillId="35" borderId="31" xfId="49" applyNumberFormat="1" applyFont="1" applyFill="1" applyBorder="1" applyAlignment="1" applyProtection="1">
      <alignment/>
      <protection locked="0"/>
    </xf>
    <xf numFmtId="49" fontId="13" fillId="0" borderId="0" xfId="0" applyNumberFormat="1" applyFont="1" applyFill="1" applyBorder="1" applyAlignment="1" applyProtection="1">
      <alignment horizontal="left" vertical="top"/>
      <protection/>
    </xf>
    <xf numFmtId="178" fontId="0" fillId="35" borderId="31" xfId="0" applyNumberFormat="1" applyFont="1" applyFill="1" applyBorder="1" applyAlignment="1" applyProtection="1">
      <alignment/>
      <protection locked="0"/>
    </xf>
    <xf numFmtId="178" fontId="0" fillId="35" borderId="44" xfId="49" applyNumberFormat="1" applyFont="1" applyFill="1" applyBorder="1" applyAlignment="1" applyProtection="1">
      <alignment/>
      <protection locked="0"/>
    </xf>
    <xf numFmtId="178" fontId="0" fillId="35" borderId="65" xfId="49" applyNumberFormat="1" applyFont="1" applyFill="1" applyBorder="1" applyAlignment="1" applyProtection="1">
      <alignment/>
      <protection locked="0"/>
    </xf>
    <xf numFmtId="178" fontId="0" fillId="35" borderId="14" xfId="0" applyNumberFormat="1" applyFont="1" applyFill="1" applyBorder="1" applyAlignment="1" applyProtection="1">
      <alignment/>
      <protection locked="0"/>
    </xf>
    <xf numFmtId="178" fontId="0" fillId="35" borderId="66" xfId="0" applyNumberFormat="1" applyFont="1" applyFill="1" applyBorder="1" applyAlignment="1" applyProtection="1">
      <alignment/>
      <protection locked="0"/>
    </xf>
    <xf numFmtId="178" fontId="0" fillId="35" borderId="0" xfId="0" applyNumberFormat="1" applyFont="1" applyFill="1" applyBorder="1" applyAlignment="1" applyProtection="1">
      <alignment/>
      <protection locked="0"/>
    </xf>
    <xf numFmtId="178" fontId="0" fillId="35" borderId="44" xfId="0" applyNumberFormat="1" applyFont="1" applyFill="1" applyBorder="1" applyAlignment="1" applyProtection="1">
      <alignment/>
      <protection locked="0"/>
    </xf>
    <xf numFmtId="178" fontId="0" fillId="35" borderId="65" xfId="0" applyNumberFormat="1" applyFont="1" applyFill="1" applyBorder="1" applyAlignment="1" applyProtection="1">
      <alignment/>
      <protection locked="0"/>
    </xf>
    <xf numFmtId="178" fontId="0" fillId="35" borderId="0" xfId="49" applyNumberFormat="1" applyFont="1" applyFill="1" applyBorder="1" applyAlignment="1" applyProtection="1">
      <alignment/>
      <protection locked="0"/>
    </xf>
    <xf numFmtId="178" fontId="0" fillId="0" borderId="67" xfId="49" applyNumberFormat="1" applyFont="1" applyFill="1" applyBorder="1" applyAlignment="1" applyProtection="1">
      <alignment/>
      <protection/>
    </xf>
    <xf numFmtId="178" fontId="0" fillId="0" borderId="68" xfId="49" applyNumberFormat="1" applyFont="1" applyFill="1" applyBorder="1" applyAlignment="1" applyProtection="1">
      <alignment/>
      <protection/>
    </xf>
    <xf numFmtId="178" fontId="0" fillId="0" borderId="0" xfId="49" applyNumberFormat="1" applyFont="1" applyFill="1" applyBorder="1" applyAlignment="1" applyProtection="1">
      <alignment/>
      <protection/>
    </xf>
    <xf numFmtId="178" fontId="0" fillId="0" borderId="35" xfId="49" applyNumberFormat="1" applyFont="1" applyFill="1" applyBorder="1" applyAlignment="1" applyProtection="1">
      <alignment/>
      <protection/>
    </xf>
    <xf numFmtId="178" fontId="0" fillId="0" borderId="31" xfId="49" applyNumberFormat="1" applyFont="1" applyFill="1" applyBorder="1" applyAlignment="1" applyProtection="1">
      <alignment/>
      <protection/>
    </xf>
    <xf numFmtId="178" fontId="0" fillId="0" borderId="69" xfId="49" applyNumberFormat="1" applyFont="1" applyFill="1" applyBorder="1" applyAlignment="1" applyProtection="1">
      <alignment/>
      <protection/>
    </xf>
    <xf numFmtId="38" fontId="40" fillId="0" borderId="27" xfId="49" applyFont="1" applyFill="1" applyBorder="1" applyAlignment="1" applyProtection="1">
      <alignment horizontal="center" vertical="center" wrapText="1"/>
      <protection/>
    </xf>
    <xf numFmtId="38" fontId="40" fillId="0" borderId="70" xfId="49" applyFont="1" applyFill="1" applyBorder="1" applyAlignment="1" applyProtection="1">
      <alignment horizontal="center" vertical="center" wrapText="1"/>
      <protection/>
    </xf>
    <xf numFmtId="178" fontId="9" fillId="0" borderId="71" xfId="49" applyNumberFormat="1" applyFont="1" applyFill="1" applyBorder="1" applyAlignment="1" applyProtection="1">
      <alignment/>
      <protection/>
    </xf>
    <xf numFmtId="178" fontId="9" fillId="0" borderId="58" xfId="49" applyNumberFormat="1" applyFont="1" applyFill="1" applyBorder="1" applyAlignment="1" applyProtection="1">
      <alignment/>
      <protection/>
    </xf>
    <xf numFmtId="178" fontId="9" fillId="0" borderId="18" xfId="49" applyNumberFormat="1" applyFont="1" applyFill="1" applyBorder="1" applyAlignment="1" applyProtection="1">
      <alignment horizontal="center"/>
      <protection/>
    </xf>
    <xf numFmtId="178" fontId="9" fillId="0" borderId="34" xfId="49" applyNumberFormat="1" applyFont="1" applyFill="1" applyBorder="1" applyAlignment="1" applyProtection="1">
      <alignment horizontal="center"/>
      <protection/>
    </xf>
    <xf numFmtId="178" fontId="9" fillId="0" borderId="72" xfId="49" applyNumberFormat="1" applyFont="1" applyFill="1" applyBorder="1" applyAlignment="1" applyProtection="1">
      <alignment horizontal="center"/>
      <protection/>
    </xf>
    <xf numFmtId="178" fontId="9" fillId="0" borderId="73" xfId="49" applyNumberFormat="1" applyFont="1" applyFill="1" applyBorder="1" applyAlignment="1" applyProtection="1">
      <alignment horizontal="center"/>
      <protection/>
    </xf>
    <xf numFmtId="0" fontId="9" fillId="0" borderId="20" xfId="0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horizontal="center" vertical="center"/>
      <protection/>
    </xf>
    <xf numFmtId="0" fontId="9" fillId="0" borderId="23" xfId="0" applyFont="1" applyFill="1" applyBorder="1" applyAlignment="1" applyProtection="1">
      <alignment horizontal="center" vertical="center"/>
      <protection/>
    </xf>
    <xf numFmtId="0" fontId="9" fillId="0" borderId="17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21" xfId="0" applyFont="1" applyFill="1" applyBorder="1" applyAlignment="1" applyProtection="1">
      <alignment horizontal="center" vertical="center"/>
      <protection/>
    </xf>
    <xf numFmtId="0" fontId="9" fillId="0" borderId="72" xfId="0" applyFont="1" applyFill="1" applyBorder="1" applyAlignment="1" applyProtection="1">
      <alignment horizontal="center" vertical="center"/>
      <protection/>
    </xf>
    <xf numFmtId="0" fontId="9" fillId="0" borderId="39" xfId="0" applyFont="1" applyFill="1" applyBorder="1" applyAlignment="1" applyProtection="1">
      <alignment horizontal="center" vertical="center"/>
      <protection/>
    </xf>
    <xf numFmtId="0" fontId="9" fillId="0" borderId="74" xfId="0" applyFont="1" applyFill="1" applyBorder="1" applyAlignment="1" applyProtection="1">
      <alignment horizontal="center" vertical="center"/>
      <protection/>
    </xf>
    <xf numFmtId="0" fontId="0" fillId="0" borderId="75" xfId="0" applyFont="1" applyFill="1" applyBorder="1" applyAlignment="1" applyProtection="1">
      <alignment horizontal="center"/>
      <protection/>
    </xf>
    <xf numFmtId="0" fontId="0" fillId="0" borderId="76" xfId="0" applyFont="1" applyFill="1" applyBorder="1" applyAlignment="1" applyProtection="1">
      <alignment horizontal="center"/>
      <protection/>
    </xf>
    <xf numFmtId="0" fontId="0" fillId="0" borderId="77" xfId="0" applyFont="1" applyFill="1" applyBorder="1" applyAlignment="1" applyProtection="1">
      <alignment horizontal="center"/>
      <protection/>
    </xf>
    <xf numFmtId="0" fontId="0" fillId="0" borderId="78" xfId="0" applyFont="1" applyFill="1" applyBorder="1" applyAlignment="1" applyProtection="1">
      <alignment horizontal="center"/>
      <protection/>
    </xf>
    <xf numFmtId="0" fontId="0" fillId="0" borderId="79" xfId="0" applyFont="1" applyFill="1" applyBorder="1" applyAlignment="1" applyProtection="1">
      <alignment horizontal="center"/>
      <protection/>
    </xf>
    <xf numFmtId="0" fontId="0" fillId="0" borderId="80" xfId="0" applyFont="1" applyFill="1" applyBorder="1" applyAlignment="1" applyProtection="1">
      <alignment horizontal="center"/>
      <protection/>
    </xf>
    <xf numFmtId="38" fontId="8" fillId="0" borderId="71" xfId="49" applyFont="1" applyFill="1" applyBorder="1" applyAlignment="1" applyProtection="1">
      <alignment/>
      <protection/>
    </xf>
    <xf numFmtId="38" fontId="8" fillId="0" borderId="13" xfId="49" applyFont="1" applyFill="1" applyBorder="1" applyAlignment="1" applyProtection="1">
      <alignment/>
      <protection/>
    </xf>
    <xf numFmtId="38" fontId="8" fillId="0" borderId="23" xfId="49" applyFont="1" applyFill="1" applyBorder="1" applyAlignment="1" applyProtection="1">
      <alignment/>
      <protection/>
    </xf>
    <xf numFmtId="38" fontId="8" fillId="0" borderId="81" xfId="49" applyFont="1" applyFill="1" applyBorder="1" applyAlignment="1" applyProtection="1">
      <alignment/>
      <protection/>
    </xf>
    <xf numFmtId="38" fontId="8" fillId="0" borderId="0" xfId="49" applyFont="1" applyFill="1" applyBorder="1" applyAlignment="1" applyProtection="1">
      <alignment/>
      <protection/>
    </xf>
    <xf numFmtId="38" fontId="8" fillId="0" borderId="21" xfId="49" applyFont="1" applyFill="1" applyBorder="1" applyAlignment="1" applyProtection="1">
      <alignment/>
      <protection/>
    </xf>
    <xf numFmtId="38" fontId="8" fillId="0" borderId="82" xfId="49" applyFont="1" applyFill="1" applyBorder="1" applyAlignment="1" applyProtection="1">
      <alignment/>
      <protection/>
    </xf>
    <xf numFmtId="38" fontId="8" fillId="0" borderId="39" xfId="49" applyFont="1" applyFill="1" applyBorder="1" applyAlignment="1" applyProtection="1">
      <alignment/>
      <protection/>
    </xf>
    <xf numFmtId="38" fontId="8" fillId="0" borderId="74" xfId="49" applyFont="1" applyFill="1" applyBorder="1" applyAlignment="1" applyProtection="1">
      <alignment/>
      <protection/>
    </xf>
    <xf numFmtId="38" fontId="8" fillId="0" borderId="75" xfId="49" applyFont="1" applyFill="1" applyBorder="1" applyAlignment="1" applyProtection="1">
      <alignment/>
      <protection/>
    </xf>
    <xf numFmtId="38" fontId="8" fillId="0" borderId="76" xfId="49" applyFont="1" applyFill="1" applyBorder="1" applyAlignment="1" applyProtection="1">
      <alignment/>
      <protection/>
    </xf>
    <xf numFmtId="38" fontId="8" fillId="0" borderId="77" xfId="49" applyFont="1" applyFill="1" applyBorder="1" applyAlignment="1" applyProtection="1">
      <alignment/>
      <protection/>
    </xf>
    <xf numFmtId="38" fontId="8" fillId="0" borderId="78" xfId="49" applyFont="1" applyFill="1" applyBorder="1" applyAlignment="1" applyProtection="1">
      <alignment/>
      <protection/>
    </xf>
    <xf numFmtId="38" fontId="8" fillId="0" borderId="79" xfId="49" applyFont="1" applyFill="1" applyBorder="1" applyAlignment="1" applyProtection="1">
      <alignment/>
      <protection/>
    </xf>
    <xf numFmtId="38" fontId="8" fillId="0" borderId="80" xfId="49" applyFont="1" applyFill="1" applyBorder="1" applyAlignment="1" applyProtection="1">
      <alignment/>
      <protection/>
    </xf>
    <xf numFmtId="38" fontId="8" fillId="0" borderId="71" xfId="49" applyFont="1" applyFill="1" applyBorder="1" applyAlignment="1" applyProtection="1">
      <alignment horizontal="center"/>
      <protection/>
    </xf>
    <xf numFmtId="38" fontId="8" fillId="0" borderId="81" xfId="49" applyFont="1" applyFill="1" applyBorder="1" applyAlignment="1" applyProtection="1">
      <alignment horizontal="center"/>
      <protection/>
    </xf>
    <xf numFmtId="38" fontId="8" fillId="0" borderId="82" xfId="49" applyFont="1" applyFill="1" applyBorder="1" applyAlignment="1" applyProtection="1">
      <alignment horizontal="center"/>
      <protection/>
    </xf>
    <xf numFmtId="38" fontId="8" fillId="0" borderId="83" xfId="49" applyFont="1" applyFill="1" applyBorder="1" applyAlignment="1" applyProtection="1">
      <alignment horizontal="center"/>
      <protection/>
    </xf>
    <xf numFmtId="38" fontId="8" fillId="0" borderId="84" xfId="49" applyFont="1" applyFill="1" applyBorder="1" applyAlignment="1" applyProtection="1">
      <alignment horizontal="center"/>
      <protection/>
    </xf>
    <xf numFmtId="38" fontId="8" fillId="0" borderId="85" xfId="49" applyFont="1" applyFill="1" applyBorder="1" applyAlignment="1" applyProtection="1">
      <alignment horizontal="center"/>
      <protection/>
    </xf>
    <xf numFmtId="38" fontId="8" fillId="0" borderId="83" xfId="49" applyFont="1" applyFill="1" applyBorder="1" applyAlignment="1" applyProtection="1">
      <alignment/>
      <protection/>
    </xf>
    <xf numFmtId="38" fontId="8" fillId="0" borderId="84" xfId="49" applyFont="1" applyFill="1" applyBorder="1" applyAlignment="1" applyProtection="1">
      <alignment/>
      <protection/>
    </xf>
    <xf numFmtId="38" fontId="8" fillId="0" borderId="85" xfId="49" applyFont="1" applyFill="1" applyBorder="1" applyAlignment="1" applyProtection="1">
      <alignment/>
      <protection/>
    </xf>
    <xf numFmtId="38" fontId="12" fillId="0" borderId="22" xfId="49" applyFont="1" applyFill="1" applyBorder="1" applyAlignment="1" applyProtection="1">
      <alignment horizontal="center" vertical="center" wrapText="1"/>
      <protection/>
    </xf>
    <xf numFmtId="38" fontId="12" fillId="0" borderId="70" xfId="49" applyFont="1" applyFill="1" applyBorder="1" applyAlignment="1" applyProtection="1">
      <alignment horizontal="center" vertical="center" wrapText="1"/>
      <protection/>
    </xf>
    <xf numFmtId="0" fontId="11" fillId="0" borderId="19" xfId="0" applyFont="1" applyFill="1" applyBorder="1" applyAlignment="1" applyProtection="1">
      <alignment horizontal="center" vertical="center"/>
      <protection/>
    </xf>
    <xf numFmtId="0" fontId="11" fillId="0" borderId="86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21" xfId="0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36" fillId="0" borderId="87" xfId="0" applyFont="1" applyFill="1" applyBorder="1" applyAlignment="1" applyProtection="1">
      <alignment horizontal="center" vertical="center"/>
      <protection/>
    </xf>
    <xf numFmtId="0" fontId="36" fillId="0" borderId="41" xfId="0" applyFont="1" applyFill="1" applyBorder="1" applyAlignment="1" applyProtection="1">
      <alignment horizontal="center" vertical="center"/>
      <protection/>
    </xf>
    <xf numFmtId="0" fontId="9" fillId="0" borderId="35" xfId="0" applyFont="1" applyFill="1" applyBorder="1" applyAlignment="1" applyProtection="1">
      <alignment horizontal="center" vertical="center"/>
      <protection/>
    </xf>
    <xf numFmtId="0" fontId="37" fillId="0" borderId="14" xfId="0" applyFont="1" applyFill="1" applyBorder="1" applyAlignment="1" applyProtection="1">
      <alignment horizontal="center" vertical="center" wrapText="1"/>
      <protection/>
    </xf>
    <xf numFmtId="0" fontId="37" fillId="0" borderId="21" xfId="0" applyFont="1" applyFill="1" applyBorder="1" applyAlignment="1" applyProtection="1">
      <alignment horizontal="center" vertical="center" wrapText="1"/>
      <protection/>
    </xf>
    <xf numFmtId="49" fontId="37" fillId="0" borderId="14" xfId="0" applyNumberFormat="1" applyFont="1" applyFill="1" applyBorder="1" applyAlignment="1" applyProtection="1">
      <alignment horizontal="center" vertical="center"/>
      <protection/>
    </xf>
    <xf numFmtId="49" fontId="37" fillId="0" borderId="0" xfId="0" applyNumberFormat="1" applyFont="1" applyFill="1" applyBorder="1" applyAlignment="1" applyProtection="1">
      <alignment horizontal="center" vertical="center"/>
      <protection/>
    </xf>
    <xf numFmtId="49" fontId="37" fillId="0" borderId="21" xfId="0" applyNumberFormat="1" applyFont="1" applyFill="1" applyBorder="1" applyAlignment="1" applyProtection="1">
      <alignment horizontal="center" vertical="center"/>
      <protection/>
    </xf>
    <xf numFmtId="0" fontId="37" fillId="0" borderId="14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horizontal="center" vertical="center"/>
      <protection/>
    </xf>
    <xf numFmtId="0" fontId="37" fillId="0" borderId="21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 quotePrefix="1">
      <alignment horizontal="center"/>
      <protection/>
    </xf>
    <xf numFmtId="0" fontId="0" fillId="0" borderId="0" xfId="0" applyFont="1" applyFill="1" applyBorder="1" applyAlignment="1" applyProtection="1" quotePrefix="1">
      <alignment horizontal="center"/>
      <protection/>
    </xf>
    <xf numFmtId="0" fontId="0" fillId="0" borderId="35" xfId="0" applyFont="1" applyFill="1" applyBorder="1" applyAlignment="1" applyProtection="1" quotePrefix="1">
      <alignment horizontal="center"/>
      <protection/>
    </xf>
    <xf numFmtId="0" fontId="11" fillId="0" borderId="17" xfId="0" applyFont="1" applyFill="1" applyBorder="1" applyAlignment="1" applyProtection="1">
      <alignment horizontal="center" vertical="center"/>
      <protection/>
    </xf>
    <xf numFmtId="0" fontId="11" fillId="0" borderId="88" xfId="0" applyFont="1" applyFill="1" applyBorder="1" applyAlignment="1" applyProtection="1">
      <alignment horizontal="center" vertical="center"/>
      <protection/>
    </xf>
    <xf numFmtId="0" fontId="11" fillId="0" borderId="25" xfId="0" applyFont="1" applyFill="1" applyBorder="1" applyAlignment="1" applyProtection="1">
      <alignment horizontal="center" vertical="center"/>
      <protection/>
    </xf>
    <xf numFmtId="178" fontId="0" fillId="35" borderId="14" xfId="49" applyNumberFormat="1" applyFont="1" applyFill="1" applyBorder="1" applyAlignment="1" applyProtection="1">
      <alignment/>
      <protection locked="0"/>
    </xf>
    <xf numFmtId="178" fontId="0" fillId="35" borderId="66" xfId="49" applyNumberFormat="1" applyFont="1" applyFill="1" applyBorder="1" applyAlignment="1" applyProtection="1">
      <alignment/>
      <protection locked="0"/>
    </xf>
    <xf numFmtId="0" fontId="0" fillId="0" borderId="22" xfId="0" applyFont="1" applyFill="1" applyBorder="1" applyAlignment="1" applyProtection="1">
      <alignment horizontal="center"/>
      <protection/>
    </xf>
    <xf numFmtId="0" fontId="0" fillId="0" borderId="89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185" fontId="0" fillId="0" borderId="90" xfId="0" applyNumberFormat="1" applyFont="1" applyFill="1" applyBorder="1" applyAlignment="1" applyProtection="1">
      <alignment horizontal="center"/>
      <protection/>
    </xf>
    <xf numFmtId="185" fontId="0" fillId="0" borderId="28" xfId="0" applyNumberFormat="1" applyFont="1" applyFill="1" applyBorder="1" applyAlignment="1" applyProtection="1">
      <alignment horizontal="center"/>
      <protection/>
    </xf>
    <xf numFmtId="178" fontId="0" fillId="35" borderId="91" xfId="0" applyNumberFormat="1" applyFont="1" applyFill="1" applyBorder="1" applyAlignment="1" applyProtection="1">
      <alignment/>
      <protection locked="0"/>
    </xf>
    <xf numFmtId="178" fontId="0" fillId="35" borderId="92" xfId="0" applyNumberFormat="1" applyFont="1" applyFill="1" applyBorder="1" applyAlignment="1" applyProtection="1">
      <alignment/>
      <protection locked="0"/>
    </xf>
    <xf numFmtId="178" fontId="0" fillId="35" borderId="91" xfId="49" applyNumberFormat="1" applyFont="1" applyFill="1" applyBorder="1" applyAlignment="1" applyProtection="1">
      <alignment/>
      <protection locked="0"/>
    </xf>
    <xf numFmtId="178" fontId="0" fillId="35" borderId="92" xfId="49" applyNumberFormat="1" applyFont="1" applyFill="1" applyBorder="1" applyAlignment="1" applyProtection="1">
      <alignment/>
      <protection locked="0"/>
    </xf>
    <xf numFmtId="185" fontId="0" fillId="0" borderId="17" xfId="0" applyNumberFormat="1" applyFont="1" applyFill="1" applyBorder="1" applyAlignment="1" applyProtection="1">
      <alignment horizontal="center"/>
      <protection/>
    </xf>
    <xf numFmtId="185" fontId="0" fillId="0" borderId="0" xfId="0" applyNumberFormat="1" applyFont="1" applyFill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178" fontId="0" fillId="0" borderId="33" xfId="49" applyNumberFormat="1" applyFont="1" applyFill="1" applyBorder="1" applyAlignment="1" applyProtection="1">
      <alignment/>
      <protection/>
    </xf>
    <xf numFmtId="178" fontId="0" fillId="0" borderId="93" xfId="49" applyNumberFormat="1" applyFont="1" applyFill="1" applyBorder="1" applyAlignment="1" applyProtection="1">
      <alignment/>
      <protection/>
    </xf>
    <xf numFmtId="0" fontId="39" fillId="0" borderId="14" xfId="0" applyFont="1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39" fillId="0" borderId="35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 quotePrefix="1">
      <alignment horizontal="center"/>
      <protection/>
    </xf>
    <xf numFmtId="0" fontId="6" fillId="0" borderId="0" xfId="0" applyFont="1" applyFill="1" applyBorder="1" applyAlignment="1" applyProtection="1" quotePrefix="1">
      <alignment horizontal="center"/>
      <protection/>
    </xf>
    <xf numFmtId="0" fontId="6" fillId="0" borderId="35" xfId="0" applyFont="1" applyFill="1" applyBorder="1" applyAlignment="1" applyProtection="1" quotePrefix="1">
      <alignment horizontal="center"/>
      <protection/>
    </xf>
    <xf numFmtId="0" fontId="37" fillId="0" borderId="0" xfId="0" applyFont="1" applyFill="1" applyBorder="1" applyAlignment="1" applyProtection="1" quotePrefix="1">
      <alignment horizontal="center" vertical="center"/>
      <protection/>
    </xf>
    <xf numFmtId="0" fontId="37" fillId="0" borderId="21" xfId="0" applyFont="1" applyFill="1" applyBorder="1" applyAlignment="1" applyProtection="1" quotePrefix="1">
      <alignment horizontal="center" vertical="center"/>
      <protection/>
    </xf>
    <xf numFmtId="0" fontId="34" fillId="0" borderId="19" xfId="0" applyFont="1" applyBorder="1" applyAlignment="1" applyProtection="1">
      <alignment horizontal="center" vertical="center"/>
      <protection/>
    </xf>
    <xf numFmtId="0" fontId="34" fillId="0" borderId="0" xfId="0" applyFont="1" applyBorder="1" applyAlignment="1" applyProtection="1">
      <alignment horizontal="center" vertical="center"/>
      <protection/>
    </xf>
    <xf numFmtId="0" fontId="35" fillId="0" borderId="25" xfId="0" applyFont="1" applyFill="1" applyBorder="1" applyAlignment="1" applyProtection="1">
      <alignment horizontal="center" vertical="center"/>
      <protection/>
    </xf>
    <xf numFmtId="0" fontId="26" fillId="0" borderId="91" xfId="49" applyNumberFormat="1" applyFont="1" applyFill="1" applyBorder="1" applyAlignment="1" applyProtection="1">
      <alignment horizontal="left" vertical="center" indent="1"/>
      <protection/>
    </xf>
    <xf numFmtId="0" fontId="26" fillId="0" borderId="29" xfId="49" applyNumberFormat="1" applyFont="1" applyFill="1" applyBorder="1" applyAlignment="1" applyProtection="1">
      <alignment horizontal="left" vertical="center" indent="1"/>
      <protection/>
    </xf>
    <xf numFmtId="0" fontId="26" fillId="0" borderId="24" xfId="49" applyNumberFormat="1" applyFont="1" applyFill="1" applyBorder="1" applyAlignment="1" applyProtection="1">
      <alignment horizontal="center" vertical="center"/>
      <protection/>
    </xf>
    <xf numFmtId="0" fontId="26" fillId="0" borderId="26" xfId="49" applyNumberFormat="1" applyFont="1" applyFill="1" applyBorder="1" applyAlignment="1" applyProtection="1">
      <alignment horizontal="center" vertical="center"/>
      <protection/>
    </xf>
    <xf numFmtId="178" fontId="11" fillId="0" borderId="15" xfId="0" applyNumberFormat="1" applyFont="1" applyBorder="1" applyAlignment="1" applyProtection="1">
      <alignment/>
      <protection locked="0"/>
    </xf>
    <xf numFmtId="178" fontId="11" fillId="0" borderId="94" xfId="0" applyNumberFormat="1" applyFont="1" applyBorder="1" applyAlignment="1" applyProtection="1">
      <alignment/>
      <protection locked="0"/>
    </xf>
    <xf numFmtId="178" fontId="11" fillId="0" borderId="22" xfId="0" applyNumberFormat="1" applyFont="1" applyBorder="1" applyAlignment="1" applyProtection="1">
      <alignment/>
      <protection locked="0"/>
    </xf>
    <xf numFmtId="178" fontId="11" fillId="0" borderId="13" xfId="0" applyNumberFormat="1" applyFont="1" applyBorder="1" applyAlignment="1" applyProtection="1">
      <alignment/>
      <protection locked="0"/>
    </xf>
    <xf numFmtId="178" fontId="11" fillId="0" borderId="24" xfId="0" applyNumberFormat="1" applyFont="1" applyBorder="1" applyAlignment="1" applyProtection="1">
      <alignment/>
      <protection locked="0"/>
    </xf>
    <xf numFmtId="178" fontId="11" fillId="0" borderId="25" xfId="0" applyNumberFormat="1" applyFont="1" applyBorder="1" applyAlignment="1" applyProtection="1">
      <alignment/>
      <protection locked="0"/>
    </xf>
    <xf numFmtId="176" fontId="8" fillId="0" borderId="22" xfId="0" applyNumberFormat="1" applyFont="1" applyBorder="1" applyAlignment="1" applyProtection="1">
      <alignment horizontal="center"/>
      <protection/>
    </xf>
    <xf numFmtId="176" fontId="8" fillId="0" borderId="95" xfId="0" applyNumberFormat="1" applyFont="1" applyBorder="1" applyAlignment="1" applyProtection="1">
      <alignment horizontal="center"/>
      <protection/>
    </xf>
    <xf numFmtId="176" fontId="8" fillId="0" borderId="70" xfId="0" applyNumberFormat="1" applyFont="1" applyBorder="1" applyAlignment="1" applyProtection="1">
      <alignment horizontal="center"/>
      <protection/>
    </xf>
    <xf numFmtId="176" fontId="8" fillId="0" borderId="96" xfId="0" applyNumberFormat="1" applyFont="1" applyBorder="1" applyAlignment="1" applyProtection="1">
      <alignment horizontal="center"/>
      <protection/>
    </xf>
    <xf numFmtId="0" fontId="26" fillId="0" borderId="48" xfId="49" applyNumberFormat="1" applyFont="1" applyFill="1" applyBorder="1" applyAlignment="1" applyProtection="1">
      <alignment horizontal="center" vertical="center"/>
      <protection/>
    </xf>
    <xf numFmtId="0" fontId="26" fillId="0" borderId="97" xfId="49" applyNumberFormat="1" applyFont="1" applyFill="1" applyBorder="1" applyAlignment="1" applyProtection="1">
      <alignment horizontal="center" vertical="center"/>
      <protection/>
    </xf>
    <xf numFmtId="0" fontId="26" fillId="0" borderId="29" xfId="49" applyNumberFormat="1" applyFont="1" applyFill="1" applyBorder="1" applyAlignment="1" applyProtection="1">
      <alignment horizontal="center" vertical="center"/>
      <protection/>
    </xf>
    <xf numFmtId="0" fontId="26" fillId="0" borderId="98" xfId="49" applyNumberFormat="1" applyFont="1" applyFill="1" applyBorder="1" applyAlignment="1" applyProtection="1">
      <alignment horizontal="center" vertical="center"/>
      <protection/>
    </xf>
    <xf numFmtId="0" fontId="26" fillId="0" borderId="99" xfId="49" applyNumberFormat="1" applyFont="1" applyFill="1" applyBorder="1" applyAlignment="1" applyProtection="1">
      <alignment horizontal="center" vertical="center"/>
      <protection/>
    </xf>
    <xf numFmtId="206" fontId="0" fillId="0" borderId="100" xfId="49" applyNumberFormat="1" applyFont="1" applyFill="1" applyBorder="1" applyAlignment="1" applyProtection="1">
      <alignment horizontal="center" vertical="center"/>
      <protection locked="0"/>
    </xf>
    <xf numFmtId="206" fontId="0" fillId="0" borderId="101" xfId="49" applyNumberFormat="1" applyFont="1" applyFill="1" applyBorder="1" applyAlignment="1" applyProtection="1">
      <alignment horizontal="center" vertical="center"/>
      <protection locked="0"/>
    </xf>
    <xf numFmtId="176" fontId="8" fillId="0" borderId="88" xfId="0" applyNumberFormat="1" applyFont="1" applyBorder="1" applyAlignment="1" applyProtection="1">
      <alignment/>
      <protection locked="0"/>
    </xf>
    <xf numFmtId="176" fontId="8" fillId="0" borderId="25" xfId="0" applyNumberFormat="1" applyFont="1" applyBorder="1" applyAlignment="1" applyProtection="1">
      <alignment/>
      <protection locked="0"/>
    </xf>
    <xf numFmtId="176" fontId="8" fillId="0" borderId="26" xfId="0" applyNumberFormat="1" applyFont="1" applyBorder="1" applyAlignment="1" applyProtection="1">
      <alignment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 horizontal="center"/>
      <protection locked="0"/>
    </xf>
    <xf numFmtId="176" fontId="8" fillId="0" borderId="14" xfId="0" applyNumberFormat="1" applyFont="1" applyFill="1" applyBorder="1" applyAlignment="1" applyProtection="1">
      <alignment/>
      <protection/>
    </xf>
    <xf numFmtId="176" fontId="8" fillId="0" borderId="0" xfId="0" applyNumberFormat="1" applyFont="1" applyFill="1" applyBorder="1" applyAlignment="1" applyProtection="1">
      <alignment/>
      <protection/>
    </xf>
    <xf numFmtId="176" fontId="8" fillId="0" borderId="21" xfId="0" applyNumberFormat="1" applyFont="1" applyFill="1" applyBorder="1" applyAlignment="1" applyProtection="1">
      <alignment/>
      <protection/>
    </xf>
    <xf numFmtId="176" fontId="8" fillId="0" borderId="13" xfId="0" applyNumberFormat="1" applyFont="1" applyBorder="1" applyAlignment="1" applyProtection="1">
      <alignment horizontal="center"/>
      <protection/>
    </xf>
    <xf numFmtId="176" fontId="8" fillId="0" borderId="23" xfId="0" applyNumberFormat="1" applyFont="1" applyBorder="1" applyAlignment="1" applyProtection="1">
      <alignment horizontal="center"/>
      <protection/>
    </xf>
    <xf numFmtId="176" fontId="8" fillId="0" borderId="39" xfId="0" applyNumberFormat="1" applyFont="1" applyBorder="1" applyAlignment="1" applyProtection="1">
      <alignment horizontal="center"/>
      <protection/>
    </xf>
    <xf numFmtId="176" fontId="8" fillId="0" borderId="74" xfId="0" applyNumberFormat="1" applyFont="1" applyBorder="1" applyAlignment="1" applyProtection="1">
      <alignment horizontal="center"/>
      <protection/>
    </xf>
    <xf numFmtId="176" fontId="8" fillId="0" borderId="102" xfId="0" applyNumberFormat="1" applyFont="1" applyBorder="1" applyAlignment="1" applyProtection="1">
      <alignment horizontal="center"/>
      <protection/>
    </xf>
    <xf numFmtId="176" fontId="8" fillId="0" borderId="103" xfId="0" applyNumberFormat="1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176" fontId="8" fillId="0" borderId="14" xfId="0" applyNumberFormat="1" applyFont="1" applyBorder="1" applyAlignment="1" applyProtection="1">
      <alignment/>
      <protection locked="0"/>
    </xf>
    <xf numFmtId="176" fontId="8" fillId="0" borderId="21" xfId="0" applyNumberFormat="1" applyFont="1" applyBorder="1" applyAlignment="1" applyProtection="1">
      <alignment/>
      <protection locked="0"/>
    </xf>
    <xf numFmtId="176" fontId="8" fillId="0" borderId="14" xfId="0" applyNumberFormat="1" applyFont="1" applyBorder="1" applyAlignment="1" applyProtection="1">
      <alignment/>
      <protection/>
    </xf>
    <xf numFmtId="176" fontId="8" fillId="0" borderId="0" xfId="0" applyNumberFormat="1" applyFont="1" applyBorder="1" applyAlignment="1" applyProtection="1">
      <alignment/>
      <protection/>
    </xf>
    <xf numFmtId="0" fontId="26" fillId="0" borderId="48" xfId="0" applyFont="1" applyBorder="1" applyAlignment="1" applyProtection="1">
      <alignment horizontal="left" vertical="center"/>
      <protection/>
    </xf>
    <xf numFmtId="0" fontId="26" fillId="0" borderId="26" xfId="0" applyFont="1" applyBorder="1" applyAlignment="1" applyProtection="1">
      <alignment horizontal="left" vertical="center"/>
      <protection/>
    </xf>
    <xf numFmtId="176" fontId="8" fillId="0" borderId="44" xfId="0" applyNumberFormat="1" applyFont="1" applyBorder="1" applyAlignment="1" applyProtection="1">
      <alignment/>
      <protection/>
    </xf>
    <xf numFmtId="176" fontId="8" fillId="0" borderId="104" xfId="0" applyNumberFormat="1" applyFont="1" applyBorder="1" applyAlignment="1" applyProtection="1">
      <alignment/>
      <protection/>
    </xf>
    <xf numFmtId="176" fontId="8" fillId="0" borderId="44" xfId="0" applyNumberFormat="1" applyFont="1" applyBorder="1" applyAlignment="1" applyProtection="1">
      <alignment/>
      <protection locked="0"/>
    </xf>
    <xf numFmtId="176" fontId="8" fillId="0" borderId="63" xfId="0" applyNumberFormat="1" applyFont="1" applyBorder="1" applyAlignment="1" applyProtection="1">
      <alignment/>
      <protection locked="0"/>
    </xf>
    <xf numFmtId="176" fontId="8" fillId="0" borderId="30" xfId="0" applyNumberFormat="1" applyFont="1" applyBorder="1" applyAlignment="1" applyProtection="1">
      <alignment/>
      <protection locked="0"/>
    </xf>
    <xf numFmtId="176" fontId="8" fillId="0" borderId="31" xfId="0" applyNumberFormat="1" applyFont="1" applyBorder="1" applyAlignment="1" applyProtection="1">
      <alignment/>
      <protection locked="0"/>
    </xf>
    <xf numFmtId="0" fontId="0" fillId="0" borderId="44" xfId="0" applyFont="1" applyFill="1" applyBorder="1" applyAlignment="1" applyProtection="1">
      <alignment horizontal="center"/>
      <protection locked="0"/>
    </xf>
    <xf numFmtId="0" fontId="0" fillId="0" borderId="63" xfId="0" applyFont="1" applyFill="1" applyBorder="1" applyAlignment="1" applyProtection="1">
      <alignment horizontal="center"/>
      <protection locked="0"/>
    </xf>
    <xf numFmtId="176" fontId="8" fillId="0" borderId="44" xfId="0" applyNumberFormat="1" applyFont="1" applyFill="1" applyBorder="1" applyAlignment="1" applyProtection="1">
      <alignment/>
      <protection/>
    </xf>
    <xf numFmtId="176" fontId="8" fillId="0" borderId="31" xfId="0" applyNumberFormat="1" applyFont="1" applyFill="1" applyBorder="1" applyAlignment="1" applyProtection="1">
      <alignment/>
      <protection/>
    </xf>
    <xf numFmtId="176" fontId="8" fillId="0" borderId="63" xfId="0" applyNumberFormat="1" applyFont="1" applyFill="1" applyBorder="1" applyAlignment="1" applyProtection="1">
      <alignment/>
      <protection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26" fillId="0" borderId="105" xfId="0" applyFont="1" applyBorder="1" applyAlignment="1" applyProtection="1">
      <alignment horizontal="left" vertical="center"/>
      <protection/>
    </xf>
    <xf numFmtId="0" fontId="28" fillId="0" borderId="23" xfId="0" applyFont="1" applyBorder="1" applyAlignment="1" applyProtection="1">
      <alignment horizontal="left" vertical="center"/>
      <protection/>
    </xf>
    <xf numFmtId="0" fontId="28" fillId="0" borderId="106" xfId="0" applyFont="1" applyBorder="1" applyAlignment="1" applyProtection="1">
      <alignment horizontal="left" vertical="center"/>
      <protection/>
    </xf>
    <xf numFmtId="0" fontId="28" fillId="0" borderId="74" xfId="0" applyFont="1" applyBorder="1" applyAlignment="1" applyProtection="1">
      <alignment horizontal="left" vertical="center"/>
      <protection/>
    </xf>
    <xf numFmtId="0" fontId="0" fillId="0" borderId="107" xfId="0" applyFill="1" applyBorder="1" applyAlignment="1" applyProtection="1">
      <alignment horizontal="center"/>
      <protection/>
    </xf>
    <xf numFmtId="0" fontId="0" fillId="0" borderId="108" xfId="0" applyFill="1" applyBorder="1" applyAlignment="1" applyProtection="1">
      <alignment horizontal="center"/>
      <protection/>
    </xf>
    <xf numFmtId="0" fontId="0" fillId="0" borderId="109" xfId="0" applyFill="1" applyBorder="1" applyAlignment="1" applyProtection="1">
      <alignment horizontal="center"/>
      <protection/>
    </xf>
    <xf numFmtId="177" fontId="11" fillId="0" borderId="22" xfId="0" applyNumberFormat="1" applyFont="1" applyFill="1" applyBorder="1" applyAlignment="1" applyProtection="1">
      <alignment horizontal="center"/>
      <protection locked="0"/>
    </xf>
    <xf numFmtId="177" fontId="11" fillId="0" borderId="13" xfId="0" applyNumberFormat="1" applyFont="1" applyFill="1" applyBorder="1" applyAlignment="1" applyProtection="1">
      <alignment horizontal="center"/>
      <protection locked="0"/>
    </xf>
    <xf numFmtId="178" fontId="11" fillId="0" borderId="23" xfId="0" applyNumberFormat="1" applyFont="1" applyBorder="1" applyAlignment="1" applyProtection="1">
      <alignment/>
      <protection locked="0"/>
    </xf>
    <xf numFmtId="178" fontId="11" fillId="0" borderId="26" xfId="0" applyNumberFormat="1" applyFont="1" applyBorder="1" applyAlignment="1" applyProtection="1">
      <alignment/>
      <protection locked="0"/>
    </xf>
    <xf numFmtId="178" fontId="11" fillId="0" borderId="102" xfId="0" applyNumberFormat="1" applyFont="1" applyBorder="1" applyAlignment="1" applyProtection="1">
      <alignment/>
      <protection locked="0"/>
    </xf>
    <xf numFmtId="0" fontId="26" fillId="0" borderId="105" xfId="0" applyFont="1" applyBorder="1" applyAlignment="1" applyProtection="1">
      <alignment horizontal="center" vertical="center"/>
      <protection/>
    </xf>
    <xf numFmtId="0" fontId="26" fillId="0" borderId="23" xfId="0" applyFont="1" applyBorder="1" applyAlignment="1" applyProtection="1">
      <alignment horizontal="center" vertical="center"/>
      <protection/>
    </xf>
    <xf numFmtId="0" fontId="23" fillId="0" borderId="110" xfId="0" applyFont="1" applyFill="1" applyBorder="1" applyAlignment="1" applyProtection="1">
      <alignment horizontal="center" vertical="center"/>
      <protection/>
    </xf>
    <xf numFmtId="0" fontId="23" fillId="0" borderId="111" xfId="0" applyFont="1" applyFill="1" applyBorder="1" applyAlignment="1" applyProtection="1">
      <alignment horizontal="center" vertical="center"/>
      <protection/>
    </xf>
    <xf numFmtId="176" fontId="8" fillId="0" borderId="17" xfId="0" applyNumberFormat="1" applyFont="1" applyBorder="1" applyAlignment="1" applyProtection="1">
      <alignment/>
      <protection locked="0"/>
    </xf>
    <xf numFmtId="176" fontId="8" fillId="0" borderId="0" xfId="0" applyNumberFormat="1" applyFont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0" fillId="0" borderId="21" xfId="0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11" fillId="0" borderId="44" xfId="0" applyFont="1" applyBorder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 horizontal="center" vertical="center"/>
      <protection locked="0"/>
    </xf>
    <xf numFmtId="0" fontId="11" fillId="0" borderId="63" xfId="0" applyFont="1" applyBorder="1" applyAlignment="1" applyProtection="1">
      <alignment horizontal="center" vertical="center"/>
      <protection locked="0"/>
    </xf>
    <xf numFmtId="178" fontId="1" fillId="0" borderId="0" xfId="49" applyNumberFormat="1" applyFont="1" applyFill="1" applyBorder="1" applyAlignment="1" applyProtection="1">
      <alignment/>
      <protection/>
    </xf>
    <xf numFmtId="0" fontId="0" fillId="0" borderId="112" xfId="0" applyBorder="1" applyAlignment="1" applyProtection="1">
      <alignment horizontal="center"/>
      <protection/>
    </xf>
    <xf numFmtId="0" fontId="0" fillId="0" borderId="113" xfId="0" applyBorder="1" applyAlignment="1" applyProtection="1">
      <alignment horizontal="center"/>
      <protection/>
    </xf>
    <xf numFmtId="0" fontId="0" fillId="0" borderId="114" xfId="0" applyBorder="1" applyAlignment="1" applyProtection="1">
      <alignment horizontal="center"/>
      <protection/>
    </xf>
    <xf numFmtId="0" fontId="0" fillId="0" borderId="115" xfId="0" applyBorder="1" applyAlignment="1" applyProtection="1">
      <alignment horizontal="center"/>
      <protection/>
    </xf>
    <xf numFmtId="0" fontId="28" fillId="0" borderId="13" xfId="0" applyFont="1" applyBorder="1" applyAlignment="1" applyProtection="1">
      <alignment horizontal="center" vertical="center"/>
      <protection/>
    </xf>
    <xf numFmtId="0" fontId="28" fillId="0" borderId="39" xfId="0" applyFont="1" applyBorder="1" applyAlignment="1" applyProtection="1">
      <alignment horizontal="center" vertical="center"/>
      <protection/>
    </xf>
    <xf numFmtId="176" fontId="8" fillId="0" borderId="18" xfId="0" applyNumberFormat="1" applyFont="1" applyBorder="1" applyAlignment="1" applyProtection="1">
      <alignment horizontal="center"/>
      <protection/>
    </xf>
    <xf numFmtId="176" fontId="8" fillId="0" borderId="19" xfId="0" applyNumberFormat="1" applyFont="1" applyBorder="1" applyAlignment="1" applyProtection="1">
      <alignment horizontal="center"/>
      <protection/>
    </xf>
    <xf numFmtId="176" fontId="8" fillId="0" borderId="34" xfId="0" applyNumberFormat="1" applyFont="1" applyBorder="1" applyAlignment="1" applyProtection="1">
      <alignment horizontal="center"/>
      <protection/>
    </xf>
    <xf numFmtId="176" fontId="8" fillId="0" borderId="72" xfId="0" applyNumberFormat="1" applyFont="1" applyBorder="1" applyAlignment="1" applyProtection="1">
      <alignment horizontal="center"/>
      <protection/>
    </xf>
    <xf numFmtId="176" fontId="8" fillId="0" borderId="73" xfId="0" applyNumberFormat="1" applyFont="1" applyBorder="1" applyAlignment="1" applyProtection="1">
      <alignment horizontal="center"/>
      <protection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left" vertical="center"/>
      <protection/>
    </xf>
    <xf numFmtId="0" fontId="21" fillId="0" borderId="25" xfId="0" applyFont="1" applyFill="1" applyBorder="1" applyAlignment="1" applyProtection="1">
      <alignment horizontal="left" vertical="center"/>
      <protection/>
    </xf>
    <xf numFmtId="38" fontId="9" fillId="0" borderId="18" xfId="49" applyFont="1" applyFill="1" applyBorder="1" applyAlignment="1" applyProtection="1">
      <alignment horizontal="center"/>
      <protection/>
    </xf>
    <xf numFmtId="38" fontId="9" fillId="0" borderId="19" xfId="49" applyFont="1" applyFill="1" applyBorder="1" applyAlignment="1" applyProtection="1">
      <alignment horizontal="center"/>
      <protection/>
    </xf>
    <xf numFmtId="38" fontId="9" fillId="0" borderId="34" xfId="49" applyFont="1" applyFill="1" applyBorder="1" applyAlignment="1" applyProtection="1">
      <alignment horizontal="center"/>
      <protection/>
    </xf>
    <xf numFmtId="38" fontId="8" fillId="0" borderId="116" xfId="49" applyFont="1" applyFill="1" applyBorder="1" applyAlignment="1" applyProtection="1">
      <alignment horizontal="center"/>
      <protection/>
    </xf>
    <xf numFmtId="38" fontId="8" fillId="0" borderId="117" xfId="49" applyFont="1" applyFill="1" applyBorder="1" applyAlignment="1" applyProtection="1">
      <alignment horizontal="center"/>
      <protection/>
    </xf>
    <xf numFmtId="176" fontId="8" fillId="0" borderId="91" xfId="0" applyNumberFormat="1" applyFont="1" applyBorder="1" applyAlignment="1" applyProtection="1">
      <alignment/>
      <protection locked="0"/>
    </xf>
    <xf numFmtId="176" fontId="8" fillId="0" borderId="29" xfId="0" applyNumberFormat="1" applyFont="1" applyBorder="1" applyAlignment="1" applyProtection="1">
      <alignment/>
      <protection locked="0"/>
    </xf>
    <xf numFmtId="176" fontId="8" fillId="0" borderId="22" xfId="0" applyNumberFormat="1" applyFont="1" applyBorder="1" applyAlignment="1" applyProtection="1">
      <alignment/>
      <protection/>
    </xf>
    <xf numFmtId="176" fontId="8" fillId="0" borderId="13" xfId="0" applyNumberFormat="1" applyFont="1" applyBorder="1" applyAlignment="1" applyProtection="1">
      <alignment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/>
      <protection/>
    </xf>
    <xf numFmtId="0" fontId="21" fillId="0" borderId="23" xfId="0" applyFont="1" applyFill="1" applyBorder="1" applyAlignment="1" applyProtection="1">
      <alignment horizontal="center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/>
      <protection/>
    </xf>
    <xf numFmtId="0" fontId="21" fillId="0" borderId="26" xfId="0" applyFont="1" applyFill="1" applyBorder="1" applyAlignment="1" applyProtection="1">
      <alignment horizontal="center" vertical="center"/>
      <protection/>
    </xf>
    <xf numFmtId="0" fontId="21" fillId="0" borderId="105" xfId="0" applyFont="1" applyFill="1" applyBorder="1" applyAlignment="1" applyProtection="1">
      <alignment horizontal="center" vertical="center"/>
      <protection/>
    </xf>
    <xf numFmtId="0" fontId="21" fillId="0" borderId="48" xfId="0" applyFont="1" applyFill="1" applyBorder="1" applyAlignment="1" applyProtection="1">
      <alignment horizontal="center" vertical="center"/>
      <protection/>
    </xf>
    <xf numFmtId="177" fontId="11" fillId="0" borderId="16" xfId="0" applyNumberFormat="1" applyFont="1" applyFill="1" applyBorder="1" applyAlignment="1" applyProtection="1">
      <alignment horizontal="center"/>
      <protection locked="0"/>
    </xf>
    <xf numFmtId="177" fontId="11" fillId="0" borderId="12" xfId="0" applyNumberFormat="1" applyFont="1" applyFill="1" applyBorder="1" applyAlignment="1" applyProtection="1">
      <alignment horizontal="center"/>
      <protection locked="0"/>
    </xf>
    <xf numFmtId="177" fontId="11" fillId="0" borderId="111" xfId="0" applyNumberFormat="1" applyFont="1" applyFill="1" applyBorder="1" applyAlignment="1" applyProtection="1">
      <alignment horizontal="center"/>
      <protection locked="0"/>
    </xf>
    <xf numFmtId="0" fontId="26" fillId="0" borderId="110" xfId="0" applyFont="1" applyFill="1" applyBorder="1" applyAlignment="1" applyProtection="1">
      <alignment horizontal="center" vertical="center"/>
      <protection/>
    </xf>
    <xf numFmtId="0" fontId="26" fillId="0" borderId="111" xfId="0" applyFont="1" applyFill="1" applyBorder="1" applyAlignment="1" applyProtection="1" quotePrefix="1">
      <alignment horizontal="center" vertical="center"/>
      <protection/>
    </xf>
    <xf numFmtId="0" fontId="21" fillId="0" borderId="102" xfId="0" applyFont="1" applyBorder="1" applyAlignment="1" applyProtection="1">
      <alignment horizontal="center" vertical="center"/>
      <protection/>
    </xf>
    <xf numFmtId="0" fontId="21" fillId="0" borderId="94" xfId="0" applyFont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/>
      <protection/>
    </xf>
    <xf numFmtId="0" fontId="23" fillId="0" borderId="13" xfId="0" applyFont="1" applyFill="1" applyBorder="1" applyAlignment="1" applyProtection="1">
      <alignment horizontal="center"/>
      <protection/>
    </xf>
    <xf numFmtId="0" fontId="24" fillId="0" borderId="118" xfId="0" applyFont="1" applyBorder="1" applyAlignment="1" applyProtection="1">
      <alignment horizontal="center" vertical="center" wrapText="1"/>
      <protection/>
    </xf>
    <xf numFmtId="0" fontId="24" fillId="0" borderId="19" xfId="0" applyFont="1" applyBorder="1" applyAlignment="1" applyProtection="1">
      <alignment horizontal="center" vertical="center" wrapText="1"/>
      <protection/>
    </xf>
    <xf numFmtId="0" fontId="24" fillId="0" borderId="86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horizontal="center" vertical="center" wrapText="1"/>
      <protection/>
    </xf>
    <xf numFmtId="0" fontId="24" fillId="0" borderId="21" xfId="0" applyFont="1" applyBorder="1" applyAlignment="1" applyProtection="1">
      <alignment horizontal="center" vertical="center" wrapText="1"/>
      <protection/>
    </xf>
    <xf numFmtId="0" fontId="24" fillId="0" borderId="24" xfId="0" applyFont="1" applyBorder="1" applyAlignment="1" applyProtection="1">
      <alignment horizontal="center" vertical="center" wrapText="1"/>
      <protection/>
    </xf>
    <xf numFmtId="0" fontId="24" fillId="0" borderId="25" xfId="0" applyFont="1" applyBorder="1" applyAlignment="1" applyProtection="1">
      <alignment horizontal="center" vertical="center" wrapText="1"/>
      <protection/>
    </xf>
    <xf numFmtId="0" fontId="24" fillId="0" borderId="26" xfId="0" applyFont="1" applyBorder="1" applyAlignment="1" applyProtection="1">
      <alignment horizontal="center" vertical="center" wrapText="1"/>
      <protection/>
    </xf>
    <xf numFmtId="197" fontId="21" fillId="0" borderId="87" xfId="0" applyNumberFormat="1" applyFont="1" applyBorder="1" applyAlignment="1" applyProtection="1">
      <alignment horizontal="center" vertical="center"/>
      <protection/>
    </xf>
    <xf numFmtId="197" fontId="21" fillId="0" borderId="41" xfId="0" applyNumberFormat="1" applyFont="1" applyBorder="1" applyAlignment="1" applyProtection="1">
      <alignment horizontal="center" vertical="center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6" fillId="0" borderId="26" xfId="0" applyFont="1" applyBorder="1" applyAlignment="1" applyProtection="1">
      <alignment horizontal="center" vertical="center" wrapText="1"/>
      <protection/>
    </xf>
    <xf numFmtId="200" fontId="21" fillId="0" borderId="41" xfId="0" applyNumberFormat="1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1" fillId="0" borderId="25" xfId="0" applyFont="1" applyBorder="1" applyAlignment="1" applyProtection="1">
      <alignment horizontal="center" vertical="center"/>
      <protection/>
    </xf>
    <xf numFmtId="178" fontId="0" fillId="0" borderId="31" xfId="49" applyNumberFormat="1" applyFont="1" applyFill="1" applyBorder="1" applyAlignment="1" applyProtection="1">
      <alignment/>
      <protection/>
    </xf>
    <xf numFmtId="178" fontId="0" fillId="0" borderId="63" xfId="49" applyNumberFormat="1" applyFont="1" applyFill="1" applyBorder="1" applyAlignment="1" applyProtection="1">
      <alignment/>
      <protection/>
    </xf>
    <xf numFmtId="0" fontId="21" fillId="0" borderId="16" xfId="0" applyFont="1" applyBorder="1" applyAlignment="1" applyProtection="1">
      <alignment horizontal="distributed" vertical="center"/>
      <protection/>
    </xf>
    <xf numFmtId="0" fontId="21" fillId="0" borderId="12" xfId="0" applyFont="1" applyBorder="1" applyAlignment="1" applyProtection="1">
      <alignment horizontal="distributed" vertical="center"/>
      <protection/>
    </xf>
    <xf numFmtId="0" fontId="21" fillId="0" borderId="111" xfId="0" applyFont="1" applyBorder="1" applyAlignment="1" applyProtection="1">
      <alignment horizontal="distributed" vertical="center"/>
      <protection/>
    </xf>
    <xf numFmtId="0" fontId="8" fillId="0" borderId="16" xfId="0" applyFont="1" applyFill="1" applyBorder="1" applyAlignment="1" applyProtection="1">
      <alignment horizontal="left" vertical="center" indent="1"/>
      <protection locked="0"/>
    </xf>
    <xf numFmtId="0" fontId="8" fillId="0" borderId="12" xfId="0" applyFont="1" applyFill="1" applyBorder="1" applyAlignment="1" applyProtection="1">
      <alignment horizontal="left" vertical="center" indent="1"/>
      <protection locked="0"/>
    </xf>
    <xf numFmtId="0" fontId="8" fillId="0" borderId="111" xfId="0" applyFont="1" applyFill="1" applyBorder="1" applyAlignment="1" applyProtection="1">
      <alignment horizontal="left" vertical="center" indent="1"/>
      <protection locked="0"/>
    </xf>
    <xf numFmtId="0" fontId="21" fillId="0" borderId="12" xfId="0" applyFont="1" applyFill="1" applyBorder="1" applyAlignment="1" applyProtection="1">
      <alignment horizontal="center"/>
      <protection/>
    </xf>
    <xf numFmtId="0" fontId="21" fillId="0" borderId="111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center"/>
      <protection/>
    </xf>
    <xf numFmtId="0" fontId="21" fillId="0" borderId="14" xfId="0" applyFont="1" applyFill="1" applyBorder="1" applyAlignment="1" applyProtection="1" quotePrefix="1">
      <alignment horizontal="center"/>
      <protection/>
    </xf>
    <xf numFmtId="0" fontId="21" fillId="0" borderId="0" xfId="0" applyFont="1" applyFill="1" applyBorder="1" applyAlignment="1" applyProtection="1" quotePrefix="1">
      <alignment horizontal="center"/>
      <protection/>
    </xf>
    <xf numFmtId="0" fontId="21" fillId="0" borderId="21" xfId="0" applyFont="1" applyFill="1" applyBorder="1" applyAlignment="1" applyProtection="1" quotePrefix="1">
      <alignment horizontal="center"/>
      <protection/>
    </xf>
    <xf numFmtId="178" fontId="0" fillId="0" borderId="13" xfId="49" applyNumberFormat="1" applyFont="1" applyFill="1" applyBorder="1" applyAlignment="1" applyProtection="1">
      <alignment/>
      <protection/>
    </xf>
    <xf numFmtId="178" fontId="0" fillId="0" borderId="81" xfId="49" applyNumberFormat="1" applyFont="1" applyFill="1" applyBorder="1" applyAlignment="1" applyProtection="1">
      <alignment/>
      <protection/>
    </xf>
    <xf numFmtId="178" fontId="0" fillId="0" borderId="21" xfId="49" applyNumberFormat="1" applyFont="1" applyFill="1" applyBorder="1" applyAlignment="1" applyProtection="1">
      <alignment/>
      <protection/>
    </xf>
    <xf numFmtId="192" fontId="21" fillId="0" borderId="19" xfId="0" applyNumberFormat="1" applyFont="1" applyBorder="1" applyAlignment="1" applyProtection="1">
      <alignment horizontal="distributed" vertical="center"/>
      <protection/>
    </xf>
    <xf numFmtId="0" fontId="24" fillId="0" borderId="16" xfId="0" applyFont="1" applyFill="1" applyBorder="1" applyAlignment="1" applyProtection="1">
      <alignment horizontal="center" vertical="center"/>
      <protection/>
    </xf>
    <xf numFmtId="0" fontId="24" fillId="0" borderId="12" xfId="0" applyFont="1" applyFill="1" applyBorder="1" applyAlignment="1" applyProtection="1">
      <alignment horizontal="center" vertical="center"/>
      <protection/>
    </xf>
    <xf numFmtId="0" fontId="24" fillId="0" borderId="111" xfId="0" applyFont="1" applyFill="1" applyBorder="1" applyAlignment="1" applyProtection="1">
      <alignment horizontal="center" vertical="center"/>
      <protection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24" fillId="0" borderId="111" xfId="0" applyFont="1" applyFill="1" applyBorder="1" applyAlignment="1" applyProtection="1">
      <alignment horizontal="center" vertical="center"/>
      <protection locked="0"/>
    </xf>
    <xf numFmtId="0" fontId="21" fillId="0" borderId="13" xfId="0" applyFont="1" applyFill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 horizontal="left" vertical="center" indent="1"/>
      <protection locked="0"/>
    </xf>
    <xf numFmtId="0" fontId="8" fillId="0" borderId="12" xfId="0" applyFont="1" applyBorder="1" applyAlignment="1" applyProtection="1">
      <alignment horizontal="left" vertical="center" indent="1"/>
      <protection locked="0"/>
    </xf>
    <xf numFmtId="0" fontId="8" fillId="0" borderId="111" xfId="0" applyFont="1" applyBorder="1" applyAlignment="1" applyProtection="1">
      <alignment horizontal="left" vertical="center" indent="1"/>
      <protection locked="0"/>
    </xf>
    <xf numFmtId="0" fontId="29" fillId="0" borderId="14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29" fillId="0" borderId="21" xfId="0" applyFont="1" applyFill="1" applyBorder="1" applyAlignment="1" applyProtection="1">
      <alignment horizontal="center" vertical="center"/>
      <protection/>
    </xf>
    <xf numFmtId="185" fontId="21" fillId="0" borderId="90" xfId="0" applyNumberFormat="1" applyFont="1" applyFill="1" applyBorder="1" applyAlignment="1" applyProtection="1">
      <alignment horizontal="center"/>
      <protection/>
    </xf>
    <xf numFmtId="185" fontId="21" fillId="0" borderId="28" xfId="0" applyNumberFormat="1" applyFont="1" applyFill="1" applyBorder="1" applyAlignment="1" applyProtection="1">
      <alignment horizontal="center"/>
      <protection/>
    </xf>
    <xf numFmtId="0" fontId="21" fillId="0" borderId="22" xfId="0" applyFont="1" applyFill="1" applyBorder="1" applyAlignment="1" applyProtection="1">
      <alignment horizontal="center"/>
      <protection/>
    </xf>
    <xf numFmtId="0" fontId="21" fillId="0" borderId="89" xfId="0" applyFont="1" applyFill="1" applyBorder="1" applyAlignment="1" applyProtection="1">
      <alignment horizontal="center"/>
      <protection/>
    </xf>
    <xf numFmtId="49" fontId="22" fillId="0" borderId="0" xfId="0" applyNumberFormat="1" applyFont="1" applyFill="1" applyBorder="1" applyAlignment="1" applyProtection="1">
      <alignment horizontal="left" vertical="top"/>
      <protection/>
    </xf>
    <xf numFmtId="0" fontId="30" fillId="0" borderId="17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0" fillId="0" borderId="88" xfId="0" applyFont="1" applyFill="1" applyBorder="1" applyAlignment="1" applyProtection="1">
      <alignment horizontal="center" vertical="center"/>
      <protection/>
    </xf>
    <xf numFmtId="0" fontId="30" fillId="0" borderId="25" xfId="0" applyFont="1" applyFill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21" fillId="0" borderId="26" xfId="0" applyFont="1" applyFill="1" applyBorder="1" applyAlignment="1" applyProtection="1">
      <alignment horizontal="center" vertical="center" wrapText="1"/>
      <protection/>
    </xf>
    <xf numFmtId="0" fontId="8" fillId="0" borderId="2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8" fillId="0" borderId="25" xfId="0" applyFont="1" applyFill="1" applyBorder="1" applyAlignment="1" applyProtection="1">
      <alignment horizontal="center" vertical="center"/>
      <protection locked="0"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0" fillId="0" borderId="23" xfId="0" applyFont="1" applyFill="1" applyBorder="1" applyAlignment="1" applyProtection="1">
      <alignment horizontal="center" vertical="center"/>
      <protection/>
    </xf>
    <xf numFmtId="0" fontId="30" fillId="0" borderId="2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distributed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9" fontId="21" fillId="0" borderId="22" xfId="0" applyNumberFormat="1" applyFont="1" applyFill="1" applyBorder="1" applyAlignment="1" applyProtection="1">
      <alignment horizontal="center"/>
      <protection/>
    </xf>
    <xf numFmtId="49" fontId="21" fillId="0" borderId="13" xfId="0" applyNumberFormat="1" applyFont="1" applyFill="1" applyBorder="1" applyAlignment="1" applyProtection="1">
      <alignment horizontal="center"/>
      <protection/>
    </xf>
    <xf numFmtId="49" fontId="21" fillId="0" borderId="23" xfId="0" applyNumberFormat="1" applyFont="1" applyFill="1" applyBorder="1" applyAlignment="1" applyProtection="1">
      <alignment horizontal="center"/>
      <protection/>
    </xf>
    <xf numFmtId="0" fontId="21" fillId="0" borderId="24" xfId="0" applyFont="1" applyFill="1" applyBorder="1" applyAlignment="1" applyProtection="1">
      <alignment vertical="top"/>
      <protection/>
    </xf>
    <xf numFmtId="0" fontId="21" fillId="0" borderId="25" xfId="0" applyFont="1" applyFill="1" applyBorder="1" applyAlignment="1" applyProtection="1">
      <alignment vertical="top"/>
      <protection/>
    </xf>
    <xf numFmtId="0" fontId="21" fillId="0" borderId="26" xfId="0" applyFont="1" applyFill="1" applyBorder="1" applyAlignment="1" applyProtection="1">
      <alignment vertical="top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 quotePrefix="1">
      <alignment horizontal="center"/>
      <protection/>
    </xf>
    <xf numFmtId="0" fontId="24" fillId="0" borderId="13" xfId="0" applyFont="1" applyFill="1" applyBorder="1" applyAlignment="1" applyProtection="1">
      <alignment horizontal="center"/>
      <protection/>
    </xf>
    <xf numFmtId="0" fontId="24" fillId="0" borderId="58" xfId="0" applyFont="1" applyFill="1" applyBorder="1" applyAlignment="1" applyProtection="1">
      <alignment horizontal="center"/>
      <protection/>
    </xf>
    <xf numFmtId="0" fontId="28" fillId="0" borderId="14" xfId="0" applyFont="1" applyFill="1" applyBorder="1" applyAlignment="1" applyProtection="1">
      <alignment horizontal="center" vertical="center"/>
      <protection/>
    </xf>
    <xf numFmtId="0" fontId="28" fillId="0" borderId="21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 locked="0"/>
    </xf>
    <xf numFmtId="49" fontId="0" fillId="0" borderId="22" xfId="0" applyNumberFormat="1" applyBorder="1" applyAlignment="1" applyProtection="1">
      <alignment horizontal="left" vertical="center" wrapText="1" indent="1"/>
      <protection locked="0"/>
    </xf>
    <xf numFmtId="49" fontId="0" fillId="0" borderId="13" xfId="0" applyNumberFormat="1" applyBorder="1" applyAlignment="1" applyProtection="1">
      <alignment horizontal="left" vertical="center" wrapText="1" indent="1"/>
      <protection locked="0"/>
    </xf>
    <xf numFmtId="49" fontId="0" fillId="0" borderId="23" xfId="0" applyNumberFormat="1" applyBorder="1" applyAlignment="1" applyProtection="1">
      <alignment horizontal="left" vertical="center" wrapText="1" indent="1"/>
      <protection locked="0"/>
    </xf>
    <xf numFmtId="49" fontId="0" fillId="0" borderId="24" xfId="0" applyNumberFormat="1" applyBorder="1" applyAlignment="1" applyProtection="1">
      <alignment horizontal="left" vertical="center" wrapText="1" indent="1"/>
      <protection locked="0"/>
    </xf>
    <xf numFmtId="49" fontId="0" fillId="0" borderId="25" xfId="0" applyNumberFormat="1" applyBorder="1" applyAlignment="1" applyProtection="1">
      <alignment horizontal="left" vertical="center" wrapText="1" indent="1"/>
      <protection locked="0"/>
    </xf>
    <xf numFmtId="49" fontId="0" fillId="0" borderId="26" xfId="0" applyNumberFormat="1" applyBorder="1" applyAlignment="1" applyProtection="1">
      <alignment horizontal="left" vertical="center" wrapText="1" indent="1"/>
      <protection locked="0"/>
    </xf>
    <xf numFmtId="0" fontId="26" fillId="0" borderId="16" xfId="0" applyFont="1" applyFill="1" applyBorder="1" applyAlignment="1" applyProtection="1">
      <alignment horizontal="center"/>
      <protection/>
    </xf>
    <xf numFmtId="0" fontId="26" fillId="0" borderId="12" xfId="0" applyFont="1" applyFill="1" applyBorder="1" applyAlignment="1" applyProtection="1">
      <alignment horizontal="center"/>
      <protection/>
    </xf>
    <xf numFmtId="0" fontId="26" fillId="0" borderId="111" xfId="0" applyFont="1" applyFill="1" applyBorder="1" applyAlignment="1" applyProtection="1">
      <alignment horizontal="center"/>
      <protection/>
    </xf>
    <xf numFmtId="0" fontId="22" fillId="0" borderId="14" xfId="0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22" fillId="0" borderId="21" xfId="0" applyFont="1" applyFill="1" applyBorder="1" applyAlignment="1" applyProtection="1">
      <alignment horizontal="center"/>
      <protection/>
    </xf>
    <xf numFmtId="49" fontId="22" fillId="0" borderId="0" xfId="0" applyNumberFormat="1" applyFont="1" applyFill="1" applyBorder="1" applyAlignment="1" applyProtection="1">
      <alignment/>
      <protection/>
    </xf>
    <xf numFmtId="0" fontId="22" fillId="0" borderId="14" xfId="0" applyFont="1" applyFill="1" applyBorder="1" applyAlignment="1" applyProtection="1">
      <alignment vertical="top"/>
      <protection/>
    </xf>
    <xf numFmtId="0" fontId="22" fillId="0" borderId="0" xfId="0" applyFont="1" applyFill="1" applyBorder="1" applyAlignment="1" applyProtection="1">
      <alignment vertical="top"/>
      <protection/>
    </xf>
    <xf numFmtId="0" fontId="22" fillId="0" borderId="21" xfId="0" applyFont="1" applyFill="1" applyBorder="1" applyAlignment="1" applyProtection="1">
      <alignment vertical="top"/>
      <protection/>
    </xf>
    <xf numFmtId="187" fontId="23" fillId="0" borderId="14" xfId="0" applyNumberFormat="1" applyFont="1" applyFill="1" applyBorder="1" applyAlignment="1" applyProtection="1">
      <alignment horizontal="right" vertical="center"/>
      <protection/>
    </xf>
    <xf numFmtId="187" fontId="23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24" xfId="0" applyFont="1" applyFill="1" applyBorder="1" applyAlignment="1" applyProtection="1">
      <alignment vertical="top"/>
      <protection/>
    </xf>
    <xf numFmtId="0" fontId="22" fillId="0" borderId="25" xfId="0" applyFont="1" applyFill="1" applyBorder="1" applyAlignment="1" applyProtection="1">
      <alignment vertical="top"/>
      <protection/>
    </xf>
    <xf numFmtId="0" fontId="21" fillId="0" borderId="119" xfId="0" applyFont="1" applyFill="1" applyBorder="1" applyAlignment="1" applyProtection="1">
      <alignment horizontal="center"/>
      <protection/>
    </xf>
    <xf numFmtId="0" fontId="22" fillId="0" borderId="14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22" fillId="0" borderId="21" xfId="0" applyFont="1" applyFill="1" applyBorder="1" applyAlignment="1" applyProtection="1">
      <alignment/>
      <protection/>
    </xf>
    <xf numFmtId="0" fontId="21" fillId="0" borderId="36" xfId="0" applyFont="1" applyFill="1" applyBorder="1" applyAlignment="1" applyProtection="1">
      <alignment horizontal="center"/>
      <protection/>
    </xf>
    <xf numFmtId="0" fontId="22" fillId="0" borderId="14" xfId="0" applyFont="1" applyFill="1" applyBorder="1" applyAlignment="1" applyProtection="1">
      <alignment horizontal="left" vertical="top"/>
      <protection/>
    </xf>
    <xf numFmtId="0" fontId="22" fillId="0" borderId="0" xfId="0" applyFont="1" applyFill="1" applyBorder="1" applyAlignment="1" applyProtection="1">
      <alignment horizontal="left" vertical="top"/>
      <protection/>
    </xf>
    <xf numFmtId="0" fontId="22" fillId="0" borderId="21" xfId="0" applyFont="1" applyFill="1" applyBorder="1" applyAlignment="1" applyProtection="1">
      <alignment horizontal="left" vertical="top"/>
      <protection/>
    </xf>
    <xf numFmtId="178" fontId="0" fillId="0" borderId="120" xfId="49" applyNumberFormat="1" applyFont="1" applyFill="1" applyBorder="1" applyAlignment="1" applyProtection="1">
      <alignment/>
      <protection/>
    </xf>
    <xf numFmtId="178" fontId="0" fillId="0" borderId="0" xfId="49" applyNumberFormat="1" applyFont="1" applyFill="1" applyBorder="1" applyAlignment="1" applyProtection="1">
      <alignment/>
      <protection/>
    </xf>
    <xf numFmtId="178" fontId="0" fillId="0" borderId="35" xfId="49" applyNumberFormat="1" applyFont="1" applyFill="1" applyBorder="1" applyAlignment="1" applyProtection="1">
      <alignment/>
      <protection/>
    </xf>
    <xf numFmtId="178" fontId="0" fillId="0" borderId="121" xfId="49" applyNumberFormat="1" applyFont="1" applyFill="1" applyBorder="1" applyAlignment="1" applyProtection="1">
      <alignment/>
      <protection/>
    </xf>
    <xf numFmtId="178" fontId="0" fillId="0" borderId="122" xfId="49" applyNumberFormat="1" applyFont="1" applyFill="1" applyBorder="1" applyAlignment="1" applyProtection="1">
      <alignment/>
      <protection/>
    </xf>
    <xf numFmtId="178" fontId="0" fillId="0" borderId="123" xfId="49" applyNumberFormat="1" applyFont="1" applyFill="1" applyBorder="1" applyAlignment="1" applyProtection="1">
      <alignment/>
      <protection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21" fillId="0" borderId="124" xfId="0" applyFont="1" applyFill="1" applyBorder="1" applyAlignment="1" applyProtection="1">
      <alignment horizontal="center" vertical="center" textRotation="255"/>
      <protection/>
    </xf>
    <xf numFmtId="0" fontId="21" fillId="0" borderId="40" xfId="0" applyFont="1" applyFill="1" applyBorder="1" applyAlignment="1" applyProtection="1">
      <alignment horizontal="center" vertical="center" textRotation="255"/>
      <protection/>
    </xf>
    <xf numFmtId="185" fontId="21" fillId="0" borderId="17" xfId="0" applyNumberFormat="1" applyFont="1" applyFill="1" applyBorder="1" applyAlignment="1" applyProtection="1">
      <alignment horizontal="center"/>
      <protection/>
    </xf>
    <xf numFmtId="185" fontId="21" fillId="0" borderId="0" xfId="0" applyNumberFormat="1" applyFont="1" applyFill="1" applyBorder="1" applyAlignment="1" applyProtection="1">
      <alignment horizontal="center"/>
      <protection/>
    </xf>
    <xf numFmtId="178" fontId="0" fillId="0" borderId="44" xfId="0" applyNumberFormat="1" applyFont="1" applyFill="1" applyBorder="1" applyAlignment="1" applyProtection="1">
      <alignment/>
      <protection/>
    </xf>
    <xf numFmtId="178" fontId="0" fillId="0" borderId="65" xfId="0" applyNumberFormat="1" applyFont="1" applyFill="1" applyBorder="1" applyAlignment="1" applyProtection="1">
      <alignment/>
      <protection/>
    </xf>
    <xf numFmtId="195" fontId="24" fillId="0" borderId="125" xfId="0" applyNumberFormat="1" applyFont="1" applyBorder="1" applyAlignment="1" applyProtection="1">
      <alignment horizontal="center" vertical="center"/>
      <protection/>
    </xf>
    <xf numFmtId="195" fontId="24" fillId="0" borderId="41" xfId="0" applyNumberFormat="1" applyFont="1" applyBorder="1" applyAlignment="1" applyProtection="1">
      <alignment horizontal="center" vertical="center"/>
      <protection/>
    </xf>
    <xf numFmtId="195" fontId="24" fillId="0" borderId="126" xfId="0" applyNumberFormat="1" applyFont="1" applyBorder="1" applyAlignment="1" applyProtection="1">
      <alignment horizontal="center" vertical="center"/>
      <protection/>
    </xf>
    <xf numFmtId="0" fontId="26" fillId="0" borderId="20" xfId="0" applyFont="1" applyBorder="1" applyAlignment="1" applyProtection="1">
      <alignment horizontal="center" vertical="center" wrapText="1"/>
      <protection/>
    </xf>
    <xf numFmtId="0" fontId="26" fillId="0" borderId="13" xfId="0" applyFont="1" applyBorder="1" applyAlignment="1" applyProtection="1">
      <alignment horizontal="center" vertical="center" wrapText="1"/>
      <protection/>
    </xf>
    <xf numFmtId="0" fontId="26" fillId="0" borderId="88" xfId="0" applyFont="1" applyBorder="1" applyAlignment="1" applyProtection="1">
      <alignment horizontal="center" vertical="center" wrapText="1"/>
      <protection/>
    </xf>
    <xf numFmtId="0" fontId="26" fillId="0" borderId="25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7" fillId="0" borderId="50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27" xfId="0" applyBorder="1" applyAlignment="1">
      <alignment horizontal="left"/>
    </xf>
    <xf numFmtId="0" fontId="0" fillId="0" borderId="128" xfId="0" applyBorder="1" applyAlignment="1">
      <alignment horizontal="left"/>
    </xf>
    <xf numFmtId="0" fontId="0" fillId="0" borderId="129" xfId="0" applyBorder="1" applyAlignment="1">
      <alignment horizontal="left"/>
    </xf>
    <xf numFmtId="0" fontId="0" fillId="0" borderId="130" xfId="0" applyBorder="1" applyAlignment="1">
      <alignment horizontal="left"/>
    </xf>
    <xf numFmtId="0" fontId="0" fillId="0" borderId="129" xfId="0" applyBorder="1" applyAlignment="1">
      <alignment horizontal="center"/>
    </xf>
    <xf numFmtId="0" fontId="0" fillId="0" borderId="130" xfId="0" applyBorder="1" applyAlignment="1">
      <alignment/>
    </xf>
    <xf numFmtId="0" fontId="0" fillId="0" borderId="131" xfId="0" applyBorder="1" applyAlignment="1">
      <alignment horizontal="left"/>
    </xf>
    <xf numFmtId="0" fontId="0" fillId="0" borderId="132" xfId="0" applyBorder="1" applyAlignment="1">
      <alignment horizontal="left"/>
    </xf>
    <xf numFmtId="178" fontId="0" fillId="0" borderId="14" xfId="0" applyNumberFormat="1" applyFont="1" applyFill="1" applyBorder="1" applyAlignment="1" applyProtection="1">
      <alignment/>
      <protection/>
    </xf>
    <xf numFmtId="178" fontId="0" fillId="0" borderId="66" xfId="0" applyNumberFormat="1" applyFont="1" applyFill="1" applyBorder="1" applyAlignment="1" applyProtection="1">
      <alignment/>
      <protection/>
    </xf>
    <xf numFmtId="0" fontId="0" fillId="0" borderId="131" xfId="0" applyFill="1" applyBorder="1" applyAlignment="1">
      <alignment horizontal="left"/>
    </xf>
    <xf numFmtId="0" fontId="0" fillId="0" borderId="132" xfId="0" applyFill="1" applyBorder="1" applyAlignment="1">
      <alignment horizontal="left"/>
    </xf>
    <xf numFmtId="176" fontId="8" fillId="0" borderId="22" xfId="0" applyNumberFormat="1" applyFont="1" applyFill="1" applyBorder="1" applyAlignment="1" applyProtection="1">
      <alignment/>
      <protection/>
    </xf>
    <xf numFmtId="176" fontId="8" fillId="0" borderId="13" xfId="0" applyNumberFormat="1" applyFont="1" applyFill="1" applyBorder="1" applyAlignment="1" applyProtection="1">
      <alignment/>
      <protection/>
    </xf>
    <xf numFmtId="176" fontId="8" fillId="0" borderId="23" xfId="0" applyNumberFormat="1" applyFont="1" applyFill="1" applyBorder="1" applyAlignment="1" applyProtection="1">
      <alignment/>
      <protection/>
    </xf>
    <xf numFmtId="178" fontId="0" fillId="0" borderId="67" xfId="49" applyNumberFormat="1" applyFont="1" applyFill="1" applyBorder="1" applyAlignment="1" applyProtection="1">
      <alignment/>
      <protection/>
    </xf>
    <xf numFmtId="178" fontId="0" fillId="0" borderId="133" xfId="0" applyNumberFormat="1" applyFont="1" applyFill="1" applyBorder="1" applyAlignment="1" applyProtection="1">
      <alignment/>
      <protection/>
    </xf>
    <xf numFmtId="178" fontId="0" fillId="0" borderId="134" xfId="0" applyNumberFormat="1" applyFont="1" applyFill="1" applyBorder="1" applyAlignment="1" applyProtection="1">
      <alignment/>
      <protection/>
    </xf>
    <xf numFmtId="0" fontId="11" fillId="0" borderId="91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176" fontId="8" fillId="0" borderId="90" xfId="0" applyNumberFormat="1" applyFont="1" applyBorder="1" applyAlignment="1" applyProtection="1">
      <alignment/>
      <protection locked="0"/>
    </xf>
    <xf numFmtId="176" fontId="8" fillId="0" borderId="28" xfId="0" applyNumberFormat="1" applyFont="1" applyBorder="1" applyAlignment="1" applyProtection="1">
      <alignment/>
      <protection locked="0"/>
    </xf>
    <xf numFmtId="0" fontId="0" fillId="0" borderId="91" xfId="0" applyFont="1" applyFill="1" applyBorder="1" applyAlignment="1" applyProtection="1">
      <alignment horizontal="center"/>
      <protection locked="0"/>
    </xf>
    <xf numFmtId="0" fontId="0" fillId="0" borderId="29" xfId="0" applyFont="1" applyFill="1" applyBorder="1" applyAlignment="1" applyProtection="1">
      <alignment horizontal="center"/>
      <protection locked="0"/>
    </xf>
    <xf numFmtId="186" fontId="4" fillId="0" borderId="0" xfId="0" applyNumberFormat="1" applyFont="1" applyAlignment="1" applyProtection="1" quotePrefix="1">
      <alignment horizontal="right"/>
      <protection/>
    </xf>
    <xf numFmtId="0" fontId="0" fillId="0" borderId="16" xfId="0" applyFont="1" applyFill="1" applyBorder="1" applyAlignment="1" applyProtection="1">
      <alignment horizontal="left" vertical="center" indent="1"/>
      <protection locked="0"/>
    </xf>
    <xf numFmtId="0" fontId="0" fillId="0" borderId="12" xfId="0" applyFont="1" applyFill="1" applyBorder="1" applyAlignment="1" applyProtection="1">
      <alignment horizontal="left" vertical="center" indent="1"/>
      <protection locked="0"/>
    </xf>
    <xf numFmtId="0" fontId="0" fillId="0" borderId="111" xfId="0" applyFont="1" applyFill="1" applyBorder="1" applyAlignment="1" applyProtection="1">
      <alignment horizontal="left" vertical="center" indent="1"/>
      <protection locked="0"/>
    </xf>
    <xf numFmtId="0" fontId="11" fillId="0" borderId="12" xfId="0" applyFont="1" applyBorder="1" applyAlignment="1" applyProtection="1">
      <alignment horizontal="left" indent="1"/>
      <protection locked="0"/>
    </xf>
    <xf numFmtId="0" fontId="22" fillId="0" borderId="12" xfId="0" applyFont="1" applyBorder="1" applyAlignment="1" applyProtection="1">
      <alignment horizontal="right"/>
      <protection/>
    </xf>
    <xf numFmtId="178" fontId="0" fillId="0" borderId="22" xfId="49" applyNumberFormat="1" applyFont="1" applyFill="1" applyBorder="1" applyAlignment="1" applyProtection="1">
      <alignment/>
      <protection/>
    </xf>
    <xf numFmtId="178" fontId="0" fillId="0" borderId="89" xfId="49" applyNumberFormat="1" applyFont="1" applyFill="1" applyBorder="1" applyAlignment="1" applyProtection="1">
      <alignment/>
      <protection/>
    </xf>
    <xf numFmtId="178" fontId="0" fillId="0" borderId="14" xfId="49" applyNumberFormat="1" applyFont="1" applyFill="1" applyBorder="1" applyAlignment="1" applyProtection="1">
      <alignment/>
      <protection/>
    </xf>
    <xf numFmtId="178" fontId="0" fillId="0" borderId="66" xfId="49" applyNumberFormat="1" applyFont="1" applyFill="1" applyBorder="1" applyAlignment="1" applyProtection="1">
      <alignment/>
      <protection/>
    </xf>
    <xf numFmtId="178" fontId="0" fillId="0" borderId="44" xfId="49" applyNumberFormat="1" applyFont="1" applyFill="1" applyBorder="1" applyAlignment="1" applyProtection="1">
      <alignment/>
      <protection/>
    </xf>
    <xf numFmtId="178" fontId="0" fillId="0" borderId="65" xfId="49" applyNumberFormat="1" applyFont="1" applyFill="1" applyBorder="1" applyAlignment="1" applyProtection="1">
      <alignment/>
      <protection/>
    </xf>
    <xf numFmtId="0" fontId="27" fillId="0" borderId="102" xfId="0" applyFont="1" applyFill="1" applyBorder="1" applyAlignment="1" applyProtection="1">
      <alignment horizontal="center" vertical="center"/>
      <protection/>
    </xf>
    <xf numFmtId="0" fontId="27" fillId="0" borderId="94" xfId="0" applyFont="1" applyFill="1" applyBorder="1" applyAlignment="1" applyProtection="1">
      <alignment horizontal="center" vertical="center"/>
      <protection/>
    </xf>
    <xf numFmtId="177" fontId="8" fillId="0" borderId="22" xfId="0" applyNumberFormat="1" applyFont="1" applyFill="1" applyBorder="1" applyAlignment="1" applyProtection="1">
      <alignment horizontal="center" vertical="center"/>
      <protection locked="0"/>
    </xf>
    <xf numFmtId="177" fontId="8" fillId="0" borderId="13" xfId="0" applyNumberFormat="1" applyFont="1" applyFill="1" applyBorder="1" applyAlignment="1" applyProtection="1">
      <alignment horizontal="center" vertical="center"/>
      <protection locked="0"/>
    </xf>
    <xf numFmtId="177" fontId="8" fillId="0" borderId="23" xfId="0" applyNumberFormat="1" applyFont="1" applyFill="1" applyBorder="1" applyAlignment="1" applyProtection="1">
      <alignment horizontal="center" vertical="center"/>
      <protection locked="0"/>
    </xf>
    <xf numFmtId="177" fontId="8" fillId="0" borderId="24" xfId="0" applyNumberFormat="1" applyFont="1" applyFill="1" applyBorder="1" applyAlignment="1" applyProtection="1">
      <alignment horizontal="center" vertical="center"/>
      <protection locked="0"/>
    </xf>
    <xf numFmtId="177" fontId="8" fillId="0" borderId="25" xfId="0" applyNumberFormat="1" applyFont="1" applyFill="1" applyBorder="1" applyAlignment="1" applyProtection="1">
      <alignment horizontal="center" vertical="center"/>
      <protection locked="0"/>
    </xf>
    <xf numFmtId="177" fontId="8" fillId="0" borderId="26" xfId="0" applyNumberFormat="1" applyFont="1" applyFill="1" applyBorder="1" applyAlignment="1" applyProtection="1">
      <alignment horizontal="center" vertical="center"/>
      <protection locked="0"/>
    </xf>
    <xf numFmtId="194" fontId="26" fillId="0" borderId="12" xfId="0" applyNumberFormat="1" applyFont="1" applyFill="1" applyBorder="1" applyAlignment="1" applyProtection="1">
      <alignment horizontal="left"/>
      <protection/>
    </xf>
    <xf numFmtId="194" fontId="26" fillId="0" borderId="111" xfId="0" applyNumberFormat="1" applyFont="1" applyFill="1" applyBorder="1" applyAlignment="1" applyProtection="1">
      <alignment horizontal="left"/>
      <protection/>
    </xf>
    <xf numFmtId="49" fontId="8" fillId="0" borderId="0" xfId="0" applyNumberFormat="1" applyFont="1" applyBorder="1" applyAlignment="1" applyProtection="1">
      <alignment horizontal="center"/>
      <protection/>
    </xf>
    <xf numFmtId="178" fontId="0" fillId="0" borderId="135" xfId="0" applyNumberFormat="1" applyFont="1" applyFill="1" applyBorder="1" applyAlignment="1" applyProtection="1">
      <alignment/>
      <protection/>
    </xf>
    <xf numFmtId="178" fontId="0" fillId="0" borderId="136" xfId="0" applyNumberFormat="1" applyFont="1" applyFill="1" applyBorder="1" applyAlignment="1" applyProtection="1">
      <alignment/>
      <protection/>
    </xf>
    <xf numFmtId="178" fontId="0" fillId="0" borderId="22" xfId="0" applyNumberFormat="1" applyFont="1" applyFill="1" applyBorder="1" applyAlignment="1" applyProtection="1">
      <alignment/>
      <protection/>
    </xf>
    <xf numFmtId="178" fontId="0" fillId="0" borderId="89" xfId="0" applyNumberFormat="1" applyFont="1" applyFill="1" applyBorder="1" applyAlignment="1" applyProtection="1">
      <alignment/>
      <protection/>
    </xf>
    <xf numFmtId="178" fontId="0" fillId="0" borderId="33" xfId="49" applyNumberFormat="1" applyFont="1" applyFill="1" applyBorder="1" applyAlignment="1" applyProtection="1">
      <alignment/>
      <protection/>
    </xf>
    <xf numFmtId="0" fontId="21" fillId="0" borderId="12" xfId="0" applyFont="1" applyFill="1" applyBorder="1" applyAlignment="1" applyProtection="1">
      <alignment horizontal="distributed"/>
      <protection/>
    </xf>
    <xf numFmtId="178" fontId="0" fillId="0" borderId="133" xfId="49" applyNumberFormat="1" applyFont="1" applyFill="1" applyBorder="1" applyAlignment="1" applyProtection="1">
      <alignment/>
      <protection/>
    </xf>
    <xf numFmtId="178" fontId="0" fillId="0" borderId="134" xfId="49" applyNumberFormat="1" applyFont="1" applyFill="1" applyBorder="1" applyAlignment="1" applyProtection="1">
      <alignment/>
      <protection/>
    </xf>
    <xf numFmtId="178" fontId="0" fillId="0" borderId="135" xfId="49" applyNumberFormat="1" applyFont="1" applyFill="1" applyBorder="1" applyAlignment="1" applyProtection="1">
      <alignment/>
      <protection/>
    </xf>
    <xf numFmtId="178" fontId="0" fillId="0" borderId="136" xfId="49" applyNumberFormat="1" applyFont="1" applyFill="1" applyBorder="1" applyAlignment="1" applyProtection="1">
      <alignment/>
      <protection/>
    </xf>
    <xf numFmtId="178" fontId="0" fillId="0" borderId="137" xfId="49" applyNumberFormat="1" applyFont="1" applyFill="1" applyBorder="1" applyAlignment="1" applyProtection="1">
      <alignment/>
      <protection/>
    </xf>
    <xf numFmtId="178" fontId="0" fillId="0" borderId="138" xfId="49" applyNumberFormat="1" applyFont="1" applyFill="1" applyBorder="1" applyAlignment="1" applyProtection="1">
      <alignment/>
      <protection/>
    </xf>
    <xf numFmtId="178" fontId="0" fillId="0" borderId="139" xfId="49" applyNumberFormat="1" applyFont="1" applyFill="1" applyBorder="1" applyAlignment="1" applyProtection="1">
      <alignment/>
      <protection/>
    </xf>
    <xf numFmtId="178" fontId="0" fillId="0" borderId="140" xfId="49" applyNumberFormat="1" applyFont="1" applyFill="1" applyBorder="1" applyAlignment="1" applyProtection="1">
      <alignment/>
      <protection/>
    </xf>
    <xf numFmtId="0" fontId="28" fillId="0" borderId="20" xfId="0" applyFont="1" applyFill="1" applyBorder="1" applyAlignment="1" applyProtection="1">
      <alignment horizontal="center" vertical="center"/>
      <protection/>
    </xf>
    <xf numFmtId="0" fontId="28" fillId="0" borderId="13" xfId="0" applyFont="1" applyFill="1" applyBorder="1" applyAlignment="1" applyProtection="1">
      <alignment horizontal="center" vertical="center"/>
      <protection/>
    </xf>
    <xf numFmtId="0" fontId="28" fillId="0" borderId="23" xfId="0" applyFont="1" applyFill="1" applyBorder="1" applyAlignment="1" applyProtection="1">
      <alignment horizontal="center" vertical="center"/>
      <protection/>
    </xf>
    <xf numFmtId="0" fontId="28" fillId="0" borderId="17" xfId="0" applyFont="1" applyFill="1" applyBorder="1" applyAlignment="1" applyProtection="1">
      <alignment horizontal="center" vertical="center"/>
      <protection/>
    </xf>
    <xf numFmtId="0" fontId="0" fillId="0" borderId="75" xfId="0" applyFill="1" applyBorder="1" applyAlignment="1" applyProtection="1">
      <alignment horizontal="center"/>
      <protection/>
    </xf>
    <xf numFmtId="0" fontId="0" fillId="0" borderId="76" xfId="0" applyFill="1" applyBorder="1" applyAlignment="1" applyProtection="1">
      <alignment horizontal="center"/>
      <protection/>
    </xf>
    <xf numFmtId="0" fontId="0" fillId="0" borderId="77" xfId="0" applyFill="1" applyBorder="1" applyAlignment="1" applyProtection="1">
      <alignment horizontal="center"/>
      <protection/>
    </xf>
    <xf numFmtId="0" fontId="0" fillId="0" borderId="78" xfId="0" applyFill="1" applyBorder="1" applyAlignment="1" applyProtection="1">
      <alignment horizontal="center"/>
      <protection/>
    </xf>
    <xf numFmtId="38" fontId="23" fillId="0" borderId="27" xfId="49" applyFont="1" applyFill="1" applyBorder="1" applyAlignment="1" applyProtection="1">
      <alignment horizontal="center" vertical="center" wrapText="1"/>
      <protection/>
    </xf>
    <xf numFmtId="38" fontId="23" fillId="0" borderId="141" xfId="49" applyFont="1" applyFill="1" applyBorder="1" applyAlignment="1" applyProtection="1">
      <alignment horizontal="center" vertical="center" wrapText="1"/>
      <protection/>
    </xf>
    <xf numFmtId="179" fontId="8" fillId="0" borderId="83" xfId="0" applyNumberFormat="1" applyFont="1" applyFill="1" applyBorder="1" applyAlignment="1" applyProtection="1">
      <alignment/>
      <protection/>
    </xf>
    <xf numFmtId="179" fontId="8" fillId="0" borderId="84" xfId="0" applyNumberFormat="1" applyFont="1" applyFill="1" applyBorder="1" applyAlignment="1" applyProtection="1">
      <alignment/>
      <protection/>
    </xf>
    <xf numFmtId="179" fontId="8" fillId="0" borderId="71" xfId="49" applyNumberFormat="1" applyFont="1" applyFill="1" applyBorder="1" applyAlignment="1" applyProtection="1">
      <alignment/>
      <protection/>
    </xf>
    <xf numFmtId="179" fontId="8" fillId="0" borderId="23" xfId="49" applyNumberFormat="1" applyFont="1" applyFill="1" applyBorder="1" applyAlignment="1" applyProtection="1">
      <alignment/>
      <protection/>
    </xf>
    <xf numFmtId="179" fontId="8" fillId="0" borderId="81" xfId="49" applyNumberFormat="1" applyFont="1" applyFill="1" applyBorder="1" applyAlignment="1" applyProtection="1">
      <alignment/>
      <protection/>
    </xf>
    <xf numFmtId="179" fontId="8" fillId="0" borderId="21" xfId="49" applyNumberFormat="1" applyFont="1" applyFill="1" applyBorder="1" applyAlignment="1" applyProtection="1">
      <alignment/>
      <protection/>
    </xf>
    <xf numFmtId="0" fontId="26" fillId="0" borderId="100" xfId="49" applyNumberFormat="1" applyFont="1" applyFill="1" applyBorder="1" applyAlignment="1" applyProtection="1">
      <alignment horizontal="center" vertical="center"/>
      <protection/>
    </xf>
    <xf numFmtId="0" fontId="0" fillId="0" borderId="91" xfId="49" applyNumberFormat="1" applyFont="1" applyFill="1" applyBorder="1" applyAlignment="1" applyProtection="1">
      <alignment horizontal="center" vertical="center"/>
      <protection locked="0"/>
    </xf>
    <xf numFmtId="0" fontId="0" fillId="0" borderId="28" xfId="49" applyNumberFormat="1" applyFont="1" applyFill="1" applyBorder="1" applyAlignment="1" applyProtection="1">
      <alignment horizontal="center" vertical="center"/>
      <protection locked="0"/>
    </xf>
    <xf numFmtId="206" fontId="0" fillId="0" borderId="135" xfId="49" applyNumberFormat="1" applyFont="1" applyFill="1" applyBorder="1" applyAlignment="1" applyProtection="1">
      <alignment horizontal="center" vertical="center"/>
      <protection locked="0"/>
    </xf>
    <xf numFmtId="206" fontId="0" fillId="0" borderId="33" xfId="49" applyNumberFormat="1" applyFont="1" applyFill="1" applyBorder="1" applyAlignment="1" applyProtection="1">
      <alignment horizontal="center" vertical="center"/>
      <protection locked="0"/>
    </xf>
    <xf numFmtId="206" fontId="0" fillId="0" borderId="93" xfId="49" applyNumberFormat="1" applyFont="1" applyFill="1" applyBorder="1" applyAlignment="1" applyProtection="1">
      <alignment horizontal="center" vertical="center"/>
      <protection locked="0"/>
    </xf>
    <xf numFmtId="0" fontId="0" fillId="0" borderId="142" xfId="49" applyNumberFormat="1" applyFont="1" applyFill="1" applyBorder="1" applyAlignment="1" applyProtection="1">
      <alignment horizontal="center" vertical="center"/>
      <protection locked="0"/>
    </xf>
    <xf numFmtId="206" fontId="0" fillId="0" borderId="143" xfId="49" applyNumberFormat="1" applyFont="1" applyFill="1" applyBorder="1" applyAlignment="1" applyProtection="1">
      <alignment horizontal="center" vertical="center"/>
      <protection locked="0"/>
    </xf>
    <xf numFmtId="178" fontId="9" fillId="0" borderId="119" xfId="49" applyNumberFormat="1" applyFont="1" applyFill="1" applyBorder="1" applyAlignment="1" applyProtection="1">
      <alignment/>
      <protection/>
    </xf>
    <xf numFmtId="178" fontId="9" fillId="0" borderId="111" xfId="49" applyNumberFormat="1" applyFont="1" applyFill="1" applyBorder="1" applyAlignment="1" applyProtection="1">
      <alignment/>
      <protection/>
    </xf>
    <xf numFmtId="178" fontId="9" fillId="0" borderId="144" xfId="49" applyNumberFormat="1" applyFont="1" applyFill="1" applyBorder="1" applyAlignment="1" applyProtection="1">
      <alignment horizontal="center"/>
      <protection/>
    </xf>
    <xf numFmtId="178" fontId="9" fillId="0" borderId="145" xfId="49" applyNumberFormat="1" applyFont="1" applyFill="1" applyBorder="1" applyAlignment="1" applyProtection="1">
      <alignment horizontal="center"/>
      <protection/>
    </xf>
    <xf numFmtId="178" fontId="9" fillId="0" borderId="59" xfId="49" applyNumberFormat="1" applyFont="1" applyFill="1" applyBorder="1" applyAlignment="1" applyProtection="1">
      <alignment horizontal="center"/>
      <protection/>
    </xf>
    <xf numFmtId="178" fontId="9" fillId="0" borderId="146" xfId="49" applyNumberFormat="1" applyFont="1" applyFill="1" applyBorder="1" applyAlignment="1" applyProtection="1">
      <alignment horizontal="center"/>
      <protection/>
    </xf>
    <xf numFmtId="38" fontId="8" fillId="0" borderId="83" xfId="0" applyNumberFormat="1" applyFont="1" applyFill="1" applyBorder="1" applyAlignment="1" applyProtection="1">
      <alignment horizontal="center"/>
      <protection/>
    </xf>
    <xf numFmtId="38" fontId="8" fillId="0" borderId="84" xfId="0" applyNumberFormat="1" applyFont="1" applyFill="1" applyBorder="1" applyAlignment="1" applyProtection="1">
      <alignment horizontal="center"/>
      <protection/>
    </xf>
    <xf numFmtId="179" fontId="9" fillId="0" borderId="144" xfId="49" applyNumberFormat="1" applyFont="1" applyFill="1" applyBorder="1" applyAlignment="1" applyProtection="1">
      <alignment horizontal="center"/>
      <protection/>
    </xf>
    <xf numFmtId="179" fontId="9" fillId="0" borderId="145" xfId="49" applyNumberFormat="1" applyFont="1" applyFill="1" applyBorder="1" applyAlignment="1" applyProtection="1">
      <alignment horizontal="center"/>
      <protection/>
    </xf>
    <xf numFmtId="179" fontId="9" fillId="0" borderId="119" xfId="49" applyNumberFormat="1" applyFont="1" applyFill="1" applyBorder="1" applyAlignment="1" applyProtection="1">
      <alignment/>
      <protection/>
    </xf>
    <xf numFmtId="179" fontId="9" fillId="0" borderId="12" xfId="49" applyNumberFormat="1" applyFont="1" applyFill="1" applyBorder="1" applyAlignment="1" applyProtection="1">
      <alignment/>
      <protection/>
    </xf>
    <xf numFmtId="179" fontId="9" fillId="0" borderId="36" xfId="49" applyNumberFormat="1" applyFont="1" applyFill="1" applyBorder="1" applyAlignment="1" applyProtection="1">
      <alignment/>
      <protection/>
    </xf>
    <xf numFmtId="179" fontId="9" fillId="0" borderId="82" xfId="49" applyNumberFormat="1" applyFont="1" applyFill="1" applyBorder="1" applyAlignment="1" applyProtection="1">
      <alignment horizontal="center"/>
      <protection/>
    </xf>
    <xf numFmtId="179" fontId="9" fillId="0" borderId="39" xfId="49" applyNumberFormat="1" applyFont="1" applyFill="1" applyBorder="1" applyAlignment="1" applyProtection="1">
      <alignment horizontal="center"/>
      <protection/>
    </xf>
    <xf numFmtId="179" fontId="9" fillId="0" borderId="73" xfId="49" applyNumberFormat="1" applyFont="1" applyFill="1" applyBorder="1" applyAlignment="1" applyProtection="1">
      <alignment horizontal="center"/>
      <protection/>
    </xf>
    <xf numFmtId="179" fontId="9" fillId="0" borderId="111" xfId="49" applyNumberFormat="1" applyFont="1" applyFill="1" applyBorder="1" applyAlignment="1" applyProtection="1">
      <alignment/>
      <protection/>
    </xf>
    <xf numFmtId="0" fontId="20" fillId="0" borderId="0" xfId="0" applyFont="1" applyFill="1" applyAlignment="1" applyProtection="1">
      <alignment horizontal="left"/>
      <protection/>
    </xf>
    <xf numFmtId="0" fontId="26" fillId="0" borderId="102" xfId="0" applyFont="1" applyFill="1" applyBorder="1" applyAlignment="1" applyProtection="1">
      <alignment horizontal="center" wrapText="1"/>
      <protection/>
    </xf>
    <xf numFmtId="0" fontId="26" fillId="0" borderId="94" xfId="0" applyFont="1" applyFill="1" applyBorder="1" applyAlignment="1" applyProtection="1">
      <alignment horizontal="center"/>
      <protection/>
    </xf>
    <xf numFmtId="38" fontId="23" fillId="0" borderId="22" xfId="49" applyFont="1" applyFill="1" applyBorder="1" applyAlignment="1" applyProtection="1">
      <alignment horizontal="center" vertical="center" wrapText="1"/>
      <protection/>
    </xf>
    <xf numFmtId="38" fontId="23" fillId="0" borderId="89" xfId="49" applyFont="1" applyFill="1" applyBorder="1" applyAlignment="1" applyProtection="1">
      <alignment horizontal="center" vertical="center" wrapText="1"/>
      <protection/>
    </xf>
    <xf numFmtId="38" fontId="23" fillId="0" borderId="70" xfId="49" applyFont="1" applyFill="1" applyBorder="1" applyAlignment="1" applyProtection="1">
      <alignment horizontal="center" vertical="center" wrapText="1"/>
      <protection/>
    </xf>
    <xf numFmtId="38" fontId="23" fillId="0" borderId="147" xfId="49" applyFont="1" applyFill="1" applyBorder="1" applyAlignment="1" applyProtection="1">
      <alignment horizontal="center" vertical="center" wrapText="1"/>
      <protection/>
    </xf>
    <xf numFmtId="38" fontId="11" fillId="0" borderId="18" xfId="49" applyFont="1" applyFill="1" applyBorder="1" applyAlignment="1" applyProtection="1">
      <alignment horizontal="center"/>
      <protection/>
    </xf>
    <xf numFmtId="38" fontId="11" fillId="0" borderId="34" xfId="49" applyFont="1" applyFill="1" applyBorder="1" applyAlignment="1" applyProtection="1">
      <alignment horizontal="center"/>
      <protection/>
    </xf>
    <xf numFmtId="179" fontId="8" fillId="0" borderId="13" xfId="49" applyNumberFormat="1" applyFont="1" applyFill="1" applyBorder="1" applyAlignment="1" applyProtection="1">
      <alignment/>
      <protection/>
    </xf>
    <xf numFmtId="179" fontId="8" fillId="0" borderId="0" xfId="49" applyNumberFormat="1" applyFont="1" applyFill="1" applyBorder="1" applyAlignment="1" applyProtection="1">
      <alignment/>
      <protection/>
    </xf>
    <xf numFmtId="38" fontId="0" fillId="0" borderId="107" xfId="49" applyFont="1" applyFill="1" applyBorder="1" applyAlignment="1" applyProtection="1">
      <alignment horizontal="center"/>
      <protection/>
    </xf>
    <xf numFmtId="38" fontId="0" fillId="0" borderId="108" xfId="49" applyFont="1" applyFill="1" applyBorder="1" applyAlignment="1" applyProtection="1">
      <alignment horizontal="center"/>
      <protection/>
    </xf>
    <xf numFmtId="0" fontId="29" fillId="0" borderId="43" xfId="0" applyFont="1" applyFill="1" applyBorder="1" applyAlignment="1" applyProtection="1">
      <alignment horizontal="center"/>
      <protection/>
    </xf>
    <xf numFmtId="0" fontId="29" fillId="0" borderId="19" xfId="0" applyFont="1" applyFill="1" applyBorder="1" applyAlignment="1" applyProtection="1">
      <alignment horizontal="center"/>
      <protection/>
    </xf>
    <xf numFmtId="0" fontId="29" fillId="0" borderId="34" xfId="0" applyFont="1" applyFill="1" applyBorder="1" applyAlignment="1" applyProtection="1">
      <alignment horizontal="center"/>
      <protection/>
    </xf>
    <xf numFmtId="202" fontId="21" fillId="0" borderId="0" xfId="0" applyNumberFormat="1" applyFont="1" applyFill="1" applyBorder="1" applyAlignment="1" applyProtection="1">
      <alignment horizontal="right" vertical="center"/>
      <protection/>
    </xf>
    <xf numFmtId="202" fontId="21" fillId="0" borderId="25" xfId="0" applyNumberFormat="1" applyFont="1" applyFill="1" applyBorder="1" applyAlignment="1" applyProtection="1">
      <alignment horizontal="right" vertical="center"/>
      <protection/>
    </xf>
    <xf numFmtId="49" fontId="0" fillId="0" borderId="22" xfId="0" applyNumberFormat="1" applyFont="1" applyBorder="1" applyAlignment="1" applyProtection="1">
      <alignment horizontal="left" vertical="center" wrapText="1" indent="1"/>
      <protection locked="0"/>
    </xf>
    <xf numFmtId="49" fontId="0" fillId="0" borderId="13" xfId="0" applyNumberFormat="1" applyFont="1" applyBorder="1" applyAlignment="1" applyProtection="1">
      <alignment horizontal="left" vertical="center" wrapText="1" indent="1"/>
      <protection locked="0"/>
    </xf>
    <xf numFmtId="49" fontId="0" fillId="0" borderId="23" xfId="0" applyNumberFormat="1" applyFont="1" applyBorder="1" applyAlignment="1" applyProtection="1">
      <alignment horizontal="left" vertical="center" wrapText="1" indent="1"/>
      <protection locked="0"/>
    </xf>
    <xf numFmtId="49" fontId="0" fillId="0" borderId="24" xfId="0" applyNumberFormat="1" applyFont="1" applyBorder="1" applyAlignment="1" applyProtection="1">
      <alignment horizontal="left" vertical="center" wrapText="1" indent="1"/>
      <protection locked="0"/>
    </xf>
    <xf numFmtId="49" fontId="0" fillId="0" borderId="25" xfId="0" applyNumberFormat="1" applyFont="1" applyBorder="1" applyAlignment="1" applyProtection="1">
      <alignment horizontal="left" vertical="center" wrapText="1" indent="1"/>
      <protection locked="0"/>
    </xf>
    <xf numFmtId="49" fontId="0" fillId="0" borderId="26" xfId="0" applyNumberFormat="1" applyFont="1" applyBorder="1" applyAlignment="1" applyProtection="1">
      <alignment horizontal="left" vertical="center" wrapText="1" indent="1"/>
      <protection locked="0"/>
    </xf>
    <xf numFmtId="0" fontId="18" fillId="0" borderId="16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18" fillId="0" borderId="111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11" xfId="0" applyFont="1" applyBorder="1" applyAlignment="1" applyProtection="1">
      <alignment horizontal="center" vertical="center"/>
      <protection locked="0"/>
    </xf>
    <xf numFmtId="49" fontId="8" fillId="0" borderId="148" xfId="0" applyNumberFormat="1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dxfs count="7">
    <dxf>
      <font>
        <color indexed="9"/>
      </font>
    </dxf>
    <dxf>
      <font>
        <color indexed="9"/>
      </font>
    </dxf>
    <dxf>
      <font>
        <color indexed="14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257175</xdr:colOff>
      <xdr:row>26</xdr:row>
      <xdr:rowOff>38100</xdr:rowOff>
    </xdr:from>
    <xdr:to>
      <xdr:col>29</xdr:col>
      <xdr:colOff>0</xdr:colOff>
      <xdr:row>27</xdr:row>
      <xdr:rowOff>38100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9324975" y="5715000"/>
          <a:ext cx="3143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千円</a:t>
          </a:r>
        </a:p>
      </xdr:txBody>
    </xdr:sp>
    <xdr:clientData/>
  </xdr:twoCellAnchor>
  <xdr:twoCellAnchor>
    <xdr:from>
      <xdr:col>31</xdr:col>
      <xdr:colOff>257175</xdr:colOff>
      <xdr:row>26</xdr:row>
      <xdr:rowOff>38100</xdr:rowOff>
    </xdr:from>
    <xdr:to>
      <xdr:col>32</xdr:col>
      <xdr:colOff>0</xdr:colOff>
      <xdr:row>27</xdr:row>
      <xdr:rowOff>38100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1039475" y="5715000"/>
          <a:ext cx="3143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千円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10</xdr:row>
      <xdr:rowOff>0</xdr:rowOff>
    </xdr:from>
    <xdr:to>
      <xdr:col>7</xdr:col>
      <xdr:colOff>0</xdr:colOff>
      <xdr:row>15</xdr:row>
      <xdr:rowOff>266700</xdr:rowOff>
    </xdr:to>
    <xdr:sp>
      <xdr:nvSpPr>
        <xdr:cNvPr id="1" name="Line 9"/>
        <xdr:cNvSpPr>
          <a:spLocks/>
        </xdr:cNvSpPr>
      </xdr:nvSpPr>
      <xdr:spPr>
        <a:xfrm>
          <a:off x="171450" y="2190750"/>
          <a:ext cx="1143000" cy="14954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39</xdr:col>
      <xdr:colOff>142875</xdr:colOff>
      <xdr:row>31</xdr:row>
      <xdr:rowOff>266700</xdr:rowOff>
    </xdr:from>
    <xdr:ext cx="333375" cy="200025"/>
    <xdr:sp>
      <xdr:nvSpPr>
        <xdr:cNvPr id="2" name="Text Box 32"/>
        <xdr:cNvSpPr txBox="1">
          <a:spLocks noChangeArrowheads="1"/>
        </xdr:cNvSpPr>
      </xdr:nvSpPr>
      <xdr:spPr>
        <a:xfrm>
          <a:off x="13620750" y="8258175"/>
          <a:ext cx="3333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3366FF"/>
              </a:solidFill>
              <a:latin typeface="ＭＳ Ｐ明朝"/>
              <a:ea typeface="ＭＳ Ｐ明朝"/>
              <a:cs typeface="ＭＳ Ｐ明朝"/>
            </a:rPr>
            <a:t>千円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oneCellAnchor>
    <xdr:from>
      <xdr:col>39</xdr:col>
      <xdr:colOff>238125</xdr:colOff>
      <xdr:row>31</xdr:row>
      <xdr:rowOff>9525</xdr:rowOff>
    </xdr:from>
    <xdr:ext cx="238125" cy="200025"/>
    <xdr:sp>
      <xdr:nvSpPr>
        <xdr:cNvPr id="3" name="Text Box 34"/>
        <xdr:cNvSpPr txBox="1">
          <a:spLocks noChangeArrowheads="1"/>
        </xdr:cNvSpPr>
      </xdr:nvSpPr>
      <xdr:spPr>
        <a:xfrm>
          <a:off x="13716000" y="8001000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3366FF"/>
              </a:solidFill>
            </a:rPr>
            <a:t>円</a:t>
          </a:r>
        </a:p>
      </xdr:txBody>
    </xdr:sp>
    <xdr:clientData/>
  </xdr:oneCellAnchor>
  <xdr:oneCellAnchor>
    <xdr:from>
      <xdr:col>44</xdr:col>
      <xdr:colOff>161925</xdr:colOff>
      <xdr:row>31</xdr:row>
      <xdr:rowOff>238125</xdr:rowOff>
    </xdr:from>
    <xdr:ext cx="352425" cy="200025"/>
    <xdr:sp>
      <xdr:nvSpPr>
        <xdr:cNvPr id="4" name="Text Box 41"/>
        <xdr:cNvSpPr txBox="1">
          <a:spLocks noChangeArrowheads="1"/>
        </xdr:cNvSpPr>
      </xdr:nvSpPr>
      <xdr:spPr>
        <a:xfrm>
          <a:off x="15497175" y="8229600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3366FF"/>
              </a:solidFill>
              <a:latin typeface="ＭＳ Ｐ明朝"/>
              <a:ea typeface="ＭＳ Ｐ明朝"/>
              <a:cs typeface="ＭＳ Ｐ明朝"/>
            </a:rPr>
            <a:t>千円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oneCellAnchor>
    <xdr:from>
      <xdr:col>44</xdr:col>
      <xdr:colOff>285750</xdr:colOff>
      <xdr:row>31</xdr:row>
      <xdr:rowOff>28575</xdr:rowOff>
    </xdr:from>
    <xdr:ext cx="200025" cy="200025"/>
    <xdr:sp>
      <xdr:nvSpPr>
        <xdr:cNvPr id="5" name="Text Box 42"/>
        <xdr:cNvSpPr txBox="1">
          <a:spLocks noChangeArrowheads="1"/>
        </xdr:cNvSpPr>
      </xdr:nvSpPr>
      <xdr:spPr>
        <a:xfrm>
          <a:off x="15621000" y="8020050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3366FF"/>
              </a:solidFill>
            </a:rPr>
            <a:t>円</a:t>
          </a:r>
        </a:p>
      </xdr:txBody>
    </xdr:sp>
    <xdr:clientData/>
  </xdr:oneCellAnchor>
  <xdr:oneCellAnchor>
    <xdr:from>
      <xdr:col>44</xdr:col>
      <xdr:colOff>161925</xdr:colOff>
      <xdr:row>32</xdr:row>
      <xdr:rowOff>266700</xdr:rowOff>
    </xdr:from>
    <xdr:ext cx="352425" cy="200025"/>
    <xdr:sp>
      <xdr:nvSpPr>
        <xdr:cNvPr id="6" name="Text Box 46"/>
        <xdr:cNvSpPr txBox="1">
          <a:spLocks noChangeArrowheads="1"/>
        </xdr:cNvSpPr>
      </xdr:nvSpPr>
      <xdr:spPr>
        <a:xfrm>
          <a:off x="15497175" y="854392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3366FF"/>
              </a:solidFill>
              <a:latin typeface="ＭＳ Ｐ明朝"/>
              <a:ea typeface="ＭＳ Ｐ明朝"/>
              <a:cs typeface="ＭＳ Ｐ明朝"/>
            </a:rPr>
            <a:t>千円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oneCellAnchor>
    <xdr:from>
      <xdr:col>38</xdr:col>
      <xdr:colOff>38100</xdr:colOff>
      <xdr:row>30</xdr:row>
      <xdr:rowOff>247650</xdr:rowOff>
    </xdr:from>
    <xdr:ext cx="219075" cy="228600"/>
    <xdr:sp>
      <xdr:nvSpPr>
        <xdr:cNvPr id="7" name="Text Box 47"/>
        <xdr:cNvSpPr txBox="1">
          <a:spLocks noChangeArrowheads="1"/>
        </xdr:cNvSpPr>
      </xdr:nvSpPr>
      <xdr:spPr>
        <a:xfrm>
          <a:off x="12458700" y="7953375"/>
          <a:ext cx="219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3366FF"/>
              </a:solidFill>
              <a:latin typeface="ＭＳ Ｐ明朝"/>
              <a:ea typeface="ＭＳ Ｐ明朝"/>
              <a:cs typeface="ＭＳ Ｐ明朝"/>
            </a:rPr>
            <a:t>c</a:t>
          </a:r>
          <a:r>
            <a:rPr lang="en-US" cap="none" sz="1400" b="1" i="0" u="none" baseline="0">
              <a:solidFill>
                <a:srgbClr val="3366FF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oneCellAnchor>
  <xdr:oneCellAnchor>
    <xdr:from>
      <xdr:col>38</xdr:col>
      <xdr:colOff>28575</xdr:colOff>
      <xdr:row>31</xdr:row>
      <xdr:rowOff>247650</xdr:rowOff>
    </xdr:from>
    <xdr:ext cx="200025" cy="266700"/>
    <xdr:sp>
      <xdr:nvSpPr>
        <xdr:cNvPr id="8" name="Text Box 48"/>
        <xdr:cNvSpPr txBox="1">
          <a:spLocks noChangeArrowheads="1"/>
        </xdr:cNvSpPr>
      </xdr:nvSpPr>
      <xdr:spPr>
        <a:xfrm>
          <a:off x="12449175" y="82391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600" b="1" i="0" u="none" baseline="0">
              <a:solidFill>
                <a:srgbClr val="3366FF"/>
              </a:solidFill>
              <a:latin typeface="ＭＳ Ｐ明朝"/>
              <a:ea typeface="ＭＳ Ｐ明朝"/>
              <a:cs typeface="ＭＳ Ｐ明朝"/>
            </a:rPr>
            <a:t>d</a:t>
          </a:r>
          <a:r>
            <a:rPr lang="en-US" cap="none" sz="8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oneCellAnchor>
  <xdr:oneCellAnchor>
    <xdr:from>
      <xdr:col>41</xdr:col>
      <xdr:colOff>38100</xdr:colOff>
      <xdr:row>30</xdr:row>
      <xdr:rowOff>266700</xdr:rowOff>
    </xdr:from>
    <xdr:ext cx="247650" cy="247650"/>
    <xdr:sp>
      <xdr:nvSpPr>
        <xdr:cNvPr id="9" name="Text Box 49"/>
        <xdr:cNvSpPr txBox="1">
          <a:spLocks noChangeArrowheads="1"/>
        </xdr:cNvSpPr>
      </xdr:nvSpPr>
      <xdr:spPr>
        <a:xfrm>
          <a:off x="14316075" y="7972425"/>
          <a:ext cx="24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600" b="1" i="0" u="none" baseline="0">
              <a:solidFill>
                <a:srgbClr val="3366FF"/>
              </a:solidFill>
              <a:latin typeface="ＭＳ Ｐ明朝"/>
              <a:ea typeface="ＭＳ Ｐ明朝"/>
              <a:cs typeface="ＭＳ Ｐ明朝"/>
            </a:rPr>
            <a:t>e</a:t>
          </a:r>
          <a:r>
            <a:rPr lang="en-US" cap="none" sz="10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oneCellAnchor>
  <xdr:oneCellAnchor>
    <xdr:from>
      <xdr:col>41</xdr:col>
      <xdr:colOff>38100</xdr:colOff>
      <xdr:row>31</xdr:row>
      <xdr:rowOff>266700</xdr:rowOff>
    </xdr:from>
    <xdr:ext cx="200025" cy="219075"/>
    <xdr:sp>
      <xdr:nvSpPr>
        <xdr:cNvPr id="10" name="Text Box 54"/>
        <xdr:cNvSpPr txBox="1">
          <a:spLocks noChangeArrowheads="1"/>
        </xdr:cNvSpPr>
      </xdr:nvSpPr>
      <xdr:spPr>
        <a:xfrm>
          <a:off x="14316075" y="8258175"/>
          <a:ext cx="200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600" b="1" i="0" u="none" baseline="0">
              <a:solidFill>
                <a:srgbClr val="3366FF"/>
              </a:solidFill>
              <a:latin typeface="ＭＳ Ｐ明朝"/>
              <a:ea typeface="ＭＳ Ｐ明朝"/>
              <a:cs typeface="ＭＳ Ｐ明朝"/>
            </a:rPr>
            <a:t>f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oneCellAnchor>
  <xdr:oneCellAnchor>
    <xdr:from>
      <xdr:col>41</xdr:col>
      <xdr:colOff>9525</xdr:colOff>
      <xdr:row>32</xdr:row>
      <xdr:rowOff>266700</xdr:rowOff>
    </xdr:from>
    <xdr:ext cx="561975" cy="276225"/>
    <xdr:sp>
      <xdr:nvSpPr>
        <xdr:cNvPr id="11" name="Text Box 55"/>
        <xdr:cNvSpPr txBox="1">
          <a:spLocks noChangeArrowheads="1"/>
        </xdr:cNvSpPr>
      </xdr:nvSpPr>
      <xdr:spPr>
        <a:xfrm>
          <a:off x="14287500" y="8543925"/>
          <a:ext cx="561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d-f</a:t>
          </a:r>
        </a:p>
      </xdr:txBody>
    </xdr:sp>
    <xdr:clientData/>
  </xdr:oneCellAnchor>
  <xdr:oneCellAnchor>
    <xdr:from>
      <xdr:col>26</xdr:col>
      <xdr:colOff>0</xdr:colOff>
      <xdr:row>30</xdr:row>
      <xdr:rowOff>200025</xdr:rowOff>
    </xdr:from>
    <xdr:ext cx="190500" cy="285750"/>
    <xdr:sp>
      <xdr:nvSpPr>
        <xdr:cNvPr id="12" name="Text Box 59"/>
        <xdr:cNvSpPr txBox="1">
          <a:spLocks noChangeArrowheads="1"/>
        </xdr:cNvSpPr>
      </xdr:nvSpPr>
      <xdr:spPr>
        <a:xfrm>
          <a:off x="7000875" y="79057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a
</a:t>
          </a:r>
        </a:p>
      </xdr:txBody>
    </xdr:sp>
    <xdr:clientData/>
  </xdr:oneCellAnchor>
  <xdr:oneCellAnchor>
    <xdr:from>
      <xdr:col>26</xdr:col>
      <xdr:colOff>0</xdr:colOff>
      <xdr:row>32</xdr:row>
      <xdr:rowOff>266700</xdr:rowOff>
    </xdr:from>
    <xdr:ext cx="457200" cy="276225"/>
    <xdr:sp>
      <xdr:nvSpPr>
        <xdr:cNvPr id="13" name="Text Box 69"/>
        <xdr:cNvSpPr txBox="1">
          <a:spLocks noChangeArrowheads="1"/>
        </xdr:cNvSpPr>
      </xdr:nvSpPr>
      <xdr:spPr>
        <a:xfrm>
          <a:off x="7000875" y="8543925"/>
          <a:ext cx="457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b+h
</a:t>
          </a:r>
        </a:p>
      </xdr:txBody>
    </xdr:sp>
    <xdr:clientData/>
  </xdr:oneCellAnchor>
  <xdr:oneCellAnchor>
    <xdr:from>
      <xdr:col>25</xdr:col>
      <xdr:colOff>266700</xdr:colOff>
      <xdr:row>33</xdr:row>
      <xdr:rowOff>19050</xdr:rowOff>
    </xdr:from>
    <xdr:ext cx="161925" cy="190500"/>
    <xdr:sp>
      <xdr:nvSpPr>
        <xdr:cNvPr id="14" name="Text Box 70"/>
        <xdr:cNvSpPr txBox="1">
          <a:spLocks noChangeArrowheads="1"/>
        </xdr:cNvSpPr>
      </xdr:nvSpPr>
      <xdr:spPr>
        <a:xfrm>
          <a:off x="6838950" y="858202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3366FF"/>
              </a:solidFill>
              <a:latin typeface="ＭＳ Ｐ明朝"/>
              <a:ea typeface="ＭＳ Ｐ明朝"/>
              <a:cs typeface="ＭＳ Ｐ明朝"/>
            </a:rPr>
            <a:t>人</a:t>
          </a:r>
          <a:r>
            <a:rPr lang="en-US" cap="none" sz="800" b="0" i="0" u="none" baseline="0">
              <a:solidFill>
                <a:srgbClr val="3366FF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oneCellAnchor>
  <xdr:oneCellAnchor>
    <xdr:from>
      <xdr:col>26</xdr:col>
      <xdr:colOff>0</xdr:colOff>
      <xdr:row>31</xdr:row>
      <xdr:rowOff>228600</xdr:rowOff>
    </xdr:from>
    <xdr:ext cx="190500" cy="304800"/>
    <xdr:sp>
      <xdr:nvSpPr>
        <xdr:cNvPr id="15" name="Text Box 71"/>
        <xdr:cNvSpPr txBox="1">
          <a:spLocks noChangeArrowheads="1"/>
        </xdr:cNvSpPr>
      </xdr:nvSpPr>
      <xdr:spPr>
        <a:xfrm>
          <a:off x="7000875" y="8220075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1" i="0" u="none" baseline="0">
              <a:solidFill>
                <a:srgbClr val="3366FF"/>
              </a:solidFill>
              <a:latin typeface="ＭＳ Ｐ明朝"/>
              <a:ea typeface="ＭＳ Ｐ明朝"/>
              <a:cs typeface="ＭＳ Ｐ明朝"/>
            </a:rPr>
            <a:t>b</a:t>
          </a:r>
          <a:r>
            <a:rPr lang="en-US" cap="none" sz="1600" b="1" i="0" u="none" baseline="0">
              <a:solidFill>
                <a:srgbClr val="3366FF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600" b="1" i="0" u="none" baseline="0">
              <a:solidFill>
                <a:srgbClr val="3366FF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oneCellAnchor>
  <xdr:oneCellAnchor>
    <xdr:from>
      <xdr:col>27</xdr:col>
      <xdr:colOff>676275</xdr:colOff>
      <xdr:row>32</xdr:row>
      <xdr:rowOff>9525</xdr:rowOff>
    </xdr:from>
    <xdr:ext cx="342900" cy="152400"/>
    <xdr:sp>
      <xdr:nvSpPr>
        <xdr:cNvPr id="16" name="Text Box 73"/>
        <xdr:cNvSpPr txBox="1">
          <a:spLocks noChangeArrowheads="1"/>
        </xdr:cNvSpPr>
      </xdr:nvSpPr>
      <xdr:spPr>
        <a:xfrm>
          <a:off x="8143875" y="8286750"/>
          <a:ext cx="342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3366FF"/>
              </a:solidFill>
              <a:latin typeface="ＭＳ Ｐ明朝"/>
              <a:ea typeface="ＭＳ Ｐ明朝"/>
              <a:cs typeface="ＭＳ Ｐ明朝"/>
            </a:rPr>
            <a:t>千円</a:t>
          </a:r>
          <a:r>
            <a:rPr lang="en-US" cap="none" sz="800" b="0" i="0" u="none" baseline="0">
              <a:solidFill>
                <a:srgbClr val="3366FF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oneCellAnchor>
  <xdr:oneCellAnchor>
    <xdr:from>
      <xdr:col>27</xdr:col>
      <xdr:colOff>676275</xdr:colOff>
      <xdr:row>32</xdr:row>
      <xdr:rowOff>247650</xdr:rowOff>
    </xdr:from>
    <xdr:ext cx="342900" cy="209550"/>
    <xdr:sp>
      <xdr:nvSpPr>
        <xdr:cNvPr id="17" name="Text Box 76"/>
        <xdr:cNvSpPr txBox="1">
          <a:spLocks noChangeArrowheads="1"/>
        </xdr:cNvSpPr>
      </xdr:nvSpPr>
      <xdr:spPr>
        <a:xfrm>
          <a:off x="8143875" y="8524875"/>
          <a:ext cx="3429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3366FF"/>
              </a:solidFill>
              <a:latin typeface="ＭＳ Ｐ明朝"/>
              <a:ea typeface="ＭＳ Ｐ明朝"/>
              <a:cs typeface="ＭＳ Ｐ明朝"/>
            </a:rPr>
            <a:t>千円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oneCellAnchor>
    <xdr:from>
      <xdr:col>27</xdr:col>
      <xdr:colOff>790575</xdr:colOff>
      <xdr:row>31</xdr:row>
      <xdr:rowOff>28575</xdr:rowOff>
    </xdr:from>
    <xdr:ext cx="161925" cy="200025"/>
    <xdr:sp>
      <xdr:nvSpPr>
        <xdr:cNvPr id="18" name="Text Box 80"/>
        <xdr:cNvSpPr txBox="1">
          <a:spLocks noChangeArrowheads="1"/>
        </xdr:cNvSpPr>
      </xdr:nvSpPr>
      <xdr:spPr>
        <a:xfrm>
          <a:off x="8258175" y="80200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3366FF"/>
              </a:solidFill>
            </a:rPr>
            <a:t>円</a:t>
          </a:r>
        </a:p>
      </xdr:txBody>
    </xdr:sp>
    <xdr:clientData/>
  </xdr:oneCellAnchor>
  <xdr:oneCellAnchor>
    <xdr:from>
      <xdr:col>40</xdr:col>
      <xdr:colOff>228600</xdr:colOff>
      <xdr:row>33</xdr:row>
      <xdr:rowOff>38100</xdr:rowOff>
    </xdr:from>
    <xdr:ext cx="142875" cy="180975"/>
    <xdr:sp>
      <xdr:nvSpPr>
        <xdr:cNvPr id="19" name="Text Box 83"/>
        <xdr:cNvSpPr txBox="1">
          <a:spLocks noChangeArrowheads="1"/>
        </xdr:cNvSpPr>
      </xdr:nvSpPr>
      <xdr:spPr>
        <a:xfrm>
          <a:off x="14097000" y="8601075"/>
          <a:ext cx="142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3366FF"/>
              </a:solidFill>
              <a:latin typeface="ＭＳ Ｐ明朝"/>
              <a:ea typeface="ＭＳ Ｐ明朝"/>
              <a:cs typeface="ＭＳ Ｐ明朝"/>
            </a:rPr>
            <a:t>人</a:t>
          </a:r>
          <a:r>
            <a:rPr lang="en-US" cap="none" sz="800" b="0" i="0" u="none" baseline="0">
              <a:solidFill>
                <a:srgbClr val="3366FF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oneCellAnchor>
  <xdr:oneCellAnchor>
    <xdr:from>
      <xdr:col>37</xdr:col>
      <xdr:colOff>9525</xdr:colOff>
      <xdr:row>33</xdr:row>
      <xdr:rowOff>9525</xdr:rowOff>
    </xdr:from>
    <xdr:ext cx="200025" cy="200025"/>
    <xdr:sp>
      <xdr:nvSpPr>
        <xdr:cNvPr id="20" name="Text Box 84"/>
        <xdr:cNvSpPr txBox="1">
          <a:spLocks noChangeArrowheads="1"/>
        </xdr:cNvSpPr>
      </xdr:nvSpPr>
      <xdr:spPr>
        <a:xfrm>
          <a:off x="12230100" y="8572500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3366FF"/>
              </a:solidFill>
              <a:latin typeface="ＭＳ Ｐ明朝"/>
              <a:ea typeface="ＭＳ Ｐ明朝"/>
              <a:cs typeface="ＭＳ Ｐ明朝"/>
            </a:rPr>
            <a:t>人</a:t>
          </a:r>
          <a:r>
            <a:rPr lang="en-US" cap="none" sz="800" b="0" i="0" u="none" baseline="0">
              <a:solidFill>
                <a:srgbClr val="3366FF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oneCellAnchor>
  <xdr:oneCellAnchor>
    <xdr:from>
      <xdr:col>5</xdr:col>
      <xdr:colOff>47625</xdr:colOff>
      <xdr:row>37</xdr:row>
      <xdr:rowOff>142875</xdr:rowOff>
    </xdr:from>
    <xdr:ext cx="180975" cy="161925"/>
    <xdr:sp>
      <xdr:nvSpPr>
        <xdr:cNvPr id="21" name="Text Box 88"/>
        <xdr:cNvSpPr txBox="1">
          <a:spLocks noChangeArrowheads="1"/>
        </xdr:cNvSpPr>
      </xdr:nvSpPr>
      <xdr:spPr>
        <a:xfrm>
          <a:off x="952500" y="956310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3366FF"/>
              </a:solidFill>
            </a:rPr>
            <a:t>円</a:t>
          </a:r>
        </a:p>
      </xdr:txBody>
    </xdr:sp>
    <xdr:clientData/>
  </xdr:oneCellAnchor>
  <xdr:oneCellAnchor>
    <xdr:from>
      <xdr:col>30</xdr:col>
      <xdr:colOff>276225</xdr:colOff>
      <xdr:row>38</xdr:row>
      <xdr:rowOff>28575</xdr:rowOff>
    </xdr:from>
    <xdr:ext cx="180975" cy="180975"/>
    <xdr:sp>
      <xdr:nvSpPr>
        <xdr:cNvPr id="22" name="Text Box 91"/>
        <xdr:cNvSpPr txBox="1">
          <a:spLocks noChangeArrowheads="1"/>
        </xdr:cNvSpPr>
      </xdr:nvSpPr>
      <xdr:spPr>
        <a:xfrm>
          <a:off x="9191625" y="9601200"/>
          <a:ext cx="180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3366FF"/>
              </a:solidFill>
              <a:latin typeface="ＭＳ Ｐ明朝"/>
              <a:ea typeface="ＭＳ Ｐ明朝"/>
              <a:cs typeface="ＭＳ Ｐ明朝"/>
            </a:rPr>
            <a:t>人</a:t>
          </a:r>
          <a:r>
            <a:rPr lang="en-US" cap="none" sz="800" b="0" i="0" u="none" baseline="0">
              <a:solidFill>
                <a:srgbClr val="3366FF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oneCellAnchor>
  <xdr:oneCellAnchor>
    <xdr:from>
      <xdr:col>14</xdr:col>
      <xdr:colOff>38100</xdr:colOff>
      <xdr:row>38</xdr:row>
      <xdr:rowOff>0</xdr:rowOff>
    </xdr:from>
    <xdr:ext cx="200025" cy="209550"/>
    <xdr:sp>
      <xdr:nvSpPr>
        <xdr:cNvPr id="23" name="Text Box 92"/>
        <xdr:cNvSpPr txBox="1">
          <a:spLocks noChangeArrowheads="1"/>
        </xdr:cNvSpPr>
      </xdr:nvSpPr>
      <xdr:spPr>
        <a:xfrm>
          <a:off x="2733675" y="957262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3366FF"/>
              </a:solidFill>
            </a:rPr>
            <a:t>円</a:t>
          </a:r>
        </a:p>
      </xdr:txBody>
    </xdr:sp>
    <xdr:clientData/>
  </xdr:oneCellAnchor>
  <xdr:oneCellAnchor>
    <xdr:from>
      <xdr:col>22</xdr:col>
      <xdr:colOff>228600</xdr:colOff>
      <xdr:row>38</xdr:row>
      <xdr:rowOff>0</xdr:rowOff>
    </xdr:from>
    <xdr:ext cx="209550" cy="209550"/>
    <xdr:sp>
      <xdr:nvSpPr>
        <xdr:cNvPr id="24" name="Text Box 93"/>
        <xdr:cNvSpPr txBox="1">
          <a:spLocks noChangeArrowheads="1"/>
        </xdr:cNvSpPr>
      </xdr:nvSpPr>
      <xdr:spPr>
        <a:xfrm>
          <a:off x="5029200" y="9572625"/>
          <a:ext cx="209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3366FF"/>
              </a:solidFill>
            </a:rPr>
            <a:t>円</a:t>
          </a:r>
        </a:p>
      </xdr:txBody>
    </xdr:sp>
    <xdr:clientData/>
  </xdr:oneCellAnchor>
  <xdr:oneCellAnchor>
    <xdr:from>
      <xdr:col>25</xdr:col>
      <xdr:colOff>266700</xdr:colOff>
      <xdr:row>38</xdr:row>
      <xdr:rowOff>28575</xdr:rowOff>
    </xdr:from>
    <xdr:ext cx="200025" cy="200025"/>
    <xdr:sp>
      <xdr:nvSpPr>
        <xdr:cNvPr id="25" name="Text Box 94"/>
        <xdr:cNvSpPr txBox="1">
          <a:spLocks noChangeArrowheads="1"/>
        </xdr:cNvSpPr>
      </xdr:nvSpPr>
      <xdr:spPr>
        <a:xfrm>
          <a:off x="6838950" y="9601200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3366FF"/>
              </a:solidFill>
            </a:rPr>
            <a:t>円</a:t>
          </a:r>
        </a:p>
      </xdr:txBody>
    </xdr:sp>
    <xdr:clientData/>
  </xdr:oneCellAnchor>
  <xdr:oneCellAnchor>
    <xdr:from>
      <xdr:col>30</xdr:col>
      <xdr:colOff>266700</xdr:colOff>
      <xdr:row>40</xdr:row>
      <xdr:rowOff>0</xdr:rowOff>
    </xdr:from>
    <xdr:ext cx="200025" cy="209550"/>
    <xdr:sp>
      <xdr:nvSpPr>
        <xdr:cNvPr id="26" name="Text Box 95"/>
        <xdr:cNvSpPr txBox="1">
          <a:spLocks noChangeArrowheads="1"/>
        </xdr:cNvSpPr>
      </xdr:nvSpPr>
      <xdr:spPr>
        <a:xfrm>
          <a:off x="9182100" y="1004887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3366FF"/>
              </a:solidFill>
            </a:rPr>
            <a:t>円</a:t>
          </a:r>
        </a:p>
      </xdr:txBody>
    </xdr:sp>
    <xdr:clientData/>
  </xdr:oneCellAnchor>
  <xdr:oneCellAnchor>
    <xdr:from>
      <xdr:col>31</xdr:col>
      <xdr:colOff>752475</xdr:colOff>
      <xdr:row>40</xdr:row>
      <xdr:rowOff>0</xdr:rowOff>
    </xdr:from>
    <xdr:ext cx="200025" cy="209550"/>
    <xdr:sp>
      <xdr:nvSpPr>
        <xdr:cNvPr id="27" name="Text Box 96"/>
        <xdr:cNvSpPr txBox="1">
          <a:spLocks noChangeArrowheads="1"/>
        </xdr:cNvSpPr>
      </xdr:nvSpPr>
      <xdr:spPr>
        <a:xfrm>
          <a:off x="10096500" y="1004887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3366FF"/>
              </a:solidFill>
            </a:rPr>
            <a:t>円</a:t>
          </a:r>
        </a:p>
      </xdr:txBody>
    </xdr:sp>
    <xdr:clientData/>
  </xdr:oneCellAnchor>
  <xdr:oneCellAnchor>
    <xdr:from>
      <xdr:col>33</xdr:col>
      <xdr:colOff>361950</xdr:colOff>
      <xdr:row>40</xdr:row>
      <xdr:rowOff>28575</xdr:rowOff>
    </xdr:from>
    <xdr:ext cx="209550" cy="209550"/>
    <xdr:sp>
      <xdr:nvSpPr>
        <xdr:cNvPr id="28" name="Text Box 97"/>
        <xdr:cNvSpPr txBox="1">
          <a:spLocks noChangeArrowheads="1"/>
        </xdr:cNvSpPr>
      </xdr:nvSpPr>
      <xdr:spPr>
        <a:xfrm>
          <a:off x="11029950" y="10077450"/>
          <a:ext cx="209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3366FF"/>
              </a:solidFill>
            </a:rPr>
            <a:t>円</a:t>
          </a:r>
        </a:p>
      </xdr:txBody>
    </xdr:sp>
    <xdr:clientData/>
  </xdr:oneCellAnchor>
  <xdr:oneCellAnchor>
    <xdr:from>
      <xdr:col>31</xdr:col>
      <xdr:colOff>752475</xdr:colOff>
      <xdr:row>39</xdr:row>
      <xdr:rowOff>28575</xdr:rowOff>
    </xdr:from>
    <xdr:ext cx="171450" cy="180975"/>
    <xdr:sp>
      <xdr:nvSpPr>
        <xdr:cNvPr id="29" name="Text Box 102"/>
        <xdr:cNvSpPr txBox="1">
          <a:spLocks noChangeArrowheads="1"/>
        </xdr:cNvSpPr>
      </xdr:nvSpPr>
      <xdr:spPr>
        <a:xfrm>
          <a:off x="10096500" y="9839325"/>
          <a:ext cx="171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3366FF"/>
              </a:solidFill>
              <a:latin typeface="ＭＳ Ｐ明朝"/>
              <a:ea typeface="ＭＳ Ｐ明朝"/>
              <a:cs typeface="ＭＳ Ｐ明朝"/>
            </a:rPr>
            <a:t>人</a:t>
          </a:r>
          <a:r>
            <a:rPr lang="en-US" cap="none" sz="800" b="0" i="0" u="none" baseline="0">
              <a:solidFill>
                <a:srgbClr val="3366FF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oneCellAnchor>
  <xdr:oneCellAnchor>
    <xdr:from>
      <xdr:col>33</xdr:col>
      <xdr:colOff>342900</xdr:colOff>
      <xdr:row>39</xdr:row>
      <xdr:rowOff>9525</xdr:rowOff>
    </xdr:from>
    <xdr:ext cx="171450" cy="190500"/>
    <xdr:sp>
      <xdr:nvSpPr>
        <xdr:cNvPr id="30" name="Text Box 103"/>
        <xdr:cNvSpPr txBox="1">
          <a:spLocks noChangeArrowheads="1"/>
        </xdr:cNvSpPr>
      </xdr:nvSpPr>
      <xdr:spPr>
        <a:xfrm>
          <a:off x="11010900" y="9820275"/>
          <a:ext cx="171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3366FF"/>
              </a:solidFill>
              <a:latin typeface="ＭＳ Ｐ明朝"/>
              <a:ea typeface="ＭＳ Ｐ明朝"/>
              <a:cs typeface="ＭＳ Ｐ明朝"/>
            </a:rPr>
            <a:t>人</a:t>
          </a:r>
          <a:r>
            <a:rPr lang="en-US" cap="none" sz="800" b="0" i="0" u="none" baseline="0">
              <a:solidFill>
                <a:srgbClr val="3366FF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oneCellAnchor>
  <xdr:oneCellAnchor>
    <xdr:from>
      <xdr:col>23</xdr:col>
      <xdr:colOff>123825</xdr:colOff>
      <xdr:row>44</xdr:row>
      <xdr:rowOff>38100</xdr:rowOff>
    </xdr:from>
    <xdr:ext cx="342900" cy="152400"/>
    <xdr:sp>
      <xdr:nvSpPr>
        <xdr:cNvPr id="31" name="Text Box 107"/>
        <xdr:cNvSpPr txBox="1">
          <a:spLocks noChangeArrowheads="1"/>
        </xdr:cNvSpPr>
      </xdr:nvSpPr>
      <xdr:spPr>
        <a:xfrm>
          <a:off x="5295900" y="11039475"/>
          <a:ext cx="342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3366FF"/>
              </a:solidFill>
              <a:latin typeface="ＭＳ Ｐ明朝"/>
              <a:ea typeface="ＭＳ Ｐ明朝"/>
              <a:cs typeface="ＭＳ Ｐ明朝"/>
            </a:rPr>
            <a:t>千円</a:t>
          </a:r>
          <a:r>
            <a:rPr lang="en-US" cap="none" sz="800" b="0" i="0" u="none" baseline="0">
              <a:solidFill>
                <a:srgbClr val="3366FF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oneCellAnchor>
  <xdr:oneCellAnchor>
    <xdr:from>
      <xdr:col>25</xdr:col>
      <xdr:colOff>161925</xdr:colOff>
      <xdr:row>43</xdr:row>
      <xdr:rowOff>228600</xdr:rowOff>
    </xdr:from>
    <xdr:ext cx="333375" cy="190500"/>
    <xdr:sp>
      <xdr:nvSpPr>
        <xdr:cNvPr id="32" name="Text Box 108"/>
        <xdr:cNvSpPr txBox="1">
          <a:spLocks noChangeArrowheads="1"/>
        </xdr:cNvSpPr>
      </xdr:nvSpPr>
      <xdr:spPr>
        <a:xfrm>
          <a:off x="6734175" y="10991850"/>
          <a:ext cx="33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3366FF"/>
              </a:solidFill>
              <a:latin typeface="ＭＳ Ｐ明朝"/>
              <a:ea typeface="ＭＳ Ｐ明朝"/>
              <a:cs typeface="ＭＳ Ｐ明朝"/>
            </a:rPr>
            <a:t>千円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oneCellAnchor>
    <xdr:from>
      <xdr:col>30</xdr:col>
      <xdr:colOff>180975</xdr:colOff>
      <xdr:row>44</xdr:row>
      <xdr:rowOff>47625</xdr:rowOff>
    </xdr:from>
    <xdr:ext cx="333375" cy="152400"/>
    <xdr:sp>
      <xdr:nvSpPr>
        <xdr:cNvPr id="33" name="Text Box 109"/>
        <xdr:cNvSpPr txBox="1">
          <a:spLocks noChangeArrowheads="1"/>
        </xdr:cNvSpPr>
      </xdr:nvSpPr>
      <xdr:spPr>
        <a:xfrm>
          <a:off x="9096375" y="11049000"/>
          <a:ext cx="3333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3366FF"/>
              </a:solidFill>
              <a:latin typeface="ＭＳ Ｐ明朝"/>
              <a:ea typeface="ＭＳ Ｐ明朝"/>
              <a:cs typeface="ＭＳ Ｐ明朝"/>
            </a:rPr>
            <a:t>千円</a:t>
          </a:r>
          <a:r>
            <a:rPr lang="en-US" cap="none" sz="800" b="0" i="0" u="none" baseline="0">
              <a:solidFill>
                <a:srgbClr val="3366FF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oneCellAnchor>
  <xdr:oneCellAnchor>
    <xdr:from>
      <xdr:col>13</xdr:col>
      <xdr:colOff>104775</xdr:colOff>
      <xdr:row>44</xdr:row>
      <xdr:rowOff>28575</xdr:rowOff>
    </xdr:from>
    <xdr:ext cx="342900" cy="152400"/>
    <xdr:sp>
      <xdr:nvSpPr>
        <xdr:cNvPr id="34" name="Text Box 110"/>
        <xdr:cNvSpPr txBox="1">
          <a:spLocks noChangeArrowheads="1"/>
        </xdr:cNvSpPr>
      </xdr:nvSpPr>
      <xdr:spPr>
        <a:xfrm>
          <a:off x="2609850" y="11029950"/>
          <a:ext cx="342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3366FF"/>
              </a:solidFill>
              <a:latin typeface="ＭＳ Ｐ明朝"/>
              <a:ea typeface="ＭＳ Ｐ明朝"/>
              <a:cs typeface="ＭＳ Ｐ明朝"/>
            </a:rPr>
            <a:t>千円</a:t>
          </a:r>
          <a:r>
            <a:rPr lang="en-US" cap="none" sz="800" b="0" i="0" u="none" baseline="0">
              <a:solidFill>
                <a:srgbClr val="3366FF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oneCellAnchor>
  <xdr:oneCellAnchor>
    <xdr:from>
      <xdr:col>31</xdr:col>
      <xdr:colOff>638175</xdr:colOff>
      <xdr:row>44</xdr:row>
      <xdr:rowOff>38100</xdr:rowOff>
    </xdr:from>
    <xdr:ext cx="342900" cy="152400"/>
    <xdr:sp>
      <xdr:nvSpPr>
        <xdr:cNvPr id="35" name="Text Box 111"/>
        <xdr:cNvSpPr txBox="1">
          <a:spLocks noChangeArrowheads="1"/>
        </xdr:cNvSpPr>
      </xdr:nvSpPr>
      <xdr:spPr>
        <a:xfrm>
          <a:off x="9982200" y="11039475"/>
          <a:ext cx="342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3366FF"/>
              </a:solidFill>
              <a:latin typeface="ＭＳ Ｐ明朝"/>
              <a:ea typeface="ＭＳ Ｐ明朝"/>
              <a:cs typeface="ＭＳ Ｐ明朝"/>
            </a:rPr>
            <a:t>千円</a:t>
          </a:r>
          <a:r>
            <a:rPr lang="en-US" cap="none" sz="800" b="0" i="0" u="none" baseline="0">
              <a:solidFill>
                <a:srgbClr val="3366FF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oneCellAnchor>
  <xdr:oneCellAnchor>
    <xdr:from>
      <xdr:col>30</xdr:col>
      <xdr:colOff>276225</xdr:colOff>
      <xdr:row>42</xdr:row>
      <xdr:rowOff>0</xdr:rowOff>
    </xdr:from>
    <xdr:ext cx="200025" cy="209550"/>
    <xdr:sp>
      <xdr:nvSpPr>
        <xdr:cNvPr id="36" name="Text Box 114"/>
        <xdr:cNvSpPr txBox="1">
          <a:spLocks noChangeArrowheads="1"/>
        </xdr:cNvSpPr>
      </xdr:nvSpPr>
      <xdr:spPr>
        <a:xfrm>
          <a:off x="9191625" y="1052512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3366FF"/>
              </a:solidFill>
            </a:rPr>
            <a:t>円</a:t>
          </a:r>
        </a:p>
      </xdr:txBody>
    </xdr:sp>
    <xdr:clientData/>
  </xdr:oneCellAnchor>
  <xdr:oneCellAnchor>
    <xdr:from>
      <xdr:col>31</xdr:col>
      <xdr:colOff>752475</xdr:colOff>
      <xdr:row>42</xdr:row>
      <xdr:rowOff>28575</xdr:rowOff>
    </xdr:from>
    <xdr:ext cx="200025" cy="200025"/>
    <xdr:sp>
      <xdr:nvSpPr>
        <xdr:cNvPr id="37" name="Text Box 115"/>
        <xdr:cNvSpPr txBox="1">
          <a:spLocks noChangeArrowheads="1"/>
        </xdr:cNvSpPr>
      </xdr:nvSpPr>
      <xdr:spPr>
        <a:xfrm>
          <a:off x="10096500" y="10553700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3366FF"/>
              </a:solidFill>
            </a:rPr>
            <a:t>円</a:t>
          </a:r>
        </a:p>
      </xdr:txBody>
    </xdr:sp>
    <xdr:clientData/>
  </xdr:oneCellAnchor>
  <xdr:oneCellAnchor>
    <xdr:from>
      <xdr:col>33</xdr:col>
      <xdr:colOff>352425</xdr:colOff>
      <xdr:row>42</xdr:row>
      <xdr:rowOff>28575</xdr:rowOff>
    </xdr:from>
    <xdr:ext cx="200025" cy="209550"/>
    <xdr:sp>
      <xdr:nvSpPr>
        <xdr:cNvPr id="38" name="Text Box 116"/>
        <xdr:cNvSpPr txBox="1">
          <a:spLocks noChangeArrowheads="1"/>
        </xdr:cNvSpPr>
      </xdr:nvSpPr>
      <xdr:spPr>
        <a:xfrm>
          <a:off x="11020425" y="1055370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3366FF"/>
              </a:solidFill>
            </a:rPr>
            <a:t>円</a:t>
          </a:r>
        </a:p>
      </xdr:txBody>
    </xdr:sp>
    <xdr:clientData/>
  </xdr:oneCellAnchor>
  <xdr:oneCellAnchor>
    <xdr:from>
      <xdr:col>24</xdr:col>
      <xdr:colOff>28575</xdr:colOff>
      <xdr:row>43</xdr:row>
      <xdr:rowOff>228600</xdr:rowOff>
    </xdr:from>
    <xdr:ext cx="190500" cy="323850"/>
    <xdr:sp>
      <xdr:nvSpPr>
        <xdr:cNvPr id="39" name="Text Box 120"/>
        <xdr:cNvSpPr txBox="1">
          <a:spLocks noChangeArrowheads="1"/>
        </xdr:cNvSpPr>
      </xdr:nvSpPr>
      <xdr:spPr>
        <a:xfrm>
          <a:off x="5619750" y="1099185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i
</a:t>
          </a:r>
        </a:p>
      </xdr:txBody>
    </xdr:sp>
    <xdr:clientData/>
  </xdr:oneCellAnchor>
  <xdr:oneCellAnchor>
    <xdr:from>
      <xdr:col>8</xdr:col>
      <xdr:colOff>9525</xdr:colOff>
      <xdr:row>43</xdr:row>
      <xdr:rowOff>228600</xdr:rowOff>
    </xdr:from>
    <xdr:ext cx="228600" cy="247650"/>
    <xdr:sp>
      <xdr:nvSpPr>
        <xdr:cNvPr id="40" name="Text Box 121"/>
        <xdr:cNvSpPr txBox="1">
          <a:spLocks noChangeArrowheads="1"/>
        </xdr:cNvSpPr>
      </xdr:nvSpPr>
      <xdr:spPr>
        <a:xfrm>
          <a:off x="1562100" y="10991850"/>
          <a:ext cx="228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600" b="1" i="0" u="none" baseline="0">
              <a:solidFill>
                <a:srgbClr val="3366FF"/>
              </a:solidFill>
              <a:latin typeface="ＭＳ Ｐ明朝"/>
              <a:ea typeface="ＭＳ Ｐ明朝"/>
              <a:cs typeface="ＭＳ Ｐ明朝"/>
            </a:rPr>
            <a:t>ｈ</a:t>
          </a:r>
          <a:r>
            <a:rPr lang="en-US" cap="none" sz="1600" b="1" i="0" u="none" baseline="0">
              <a:solidFill>
                <a:srgbClr val="3366FF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600" b="1" i="0" u="none" baseline="0">
              <a:solidFill>
                <a:srgbClr val="3366FF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oneCellAnchor>
  <xdr:oneCellAnchor>
    <xdr:from>
      <xdr:col>28</xdr:col>
      <xdr:colOff>57150</xdr:colOff>
      <xdr:row>43</xdr:row>
      <xdr:rowOff>228600</xdr:rowOff>
    </xdr:from>
    <xdr:ext cx="190500" cy="323850"/>
    <xdr:sp>
      <xdr:nvSpPr>
        <xdr:cNvPr id="41" name="Text Box 123"/>
        <xdr:cNvSpPr txBox="1">
          <a:spLocks noChangeArrowheads="1"/>
        </xdr:cNvSpPr>
      </xdr:nvSpPr>
      <xdr:spPr>
        <a:xfrm>
          <a:off x="8477250" y="1099185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j
</a:t>
          </a:r>
        </a:p>
      </xdr:txBody>
    </xdr:sp>
    <xdr:clientData/>
  </xdr:oneCellAnchor>
  <xdr:oneCellAnchor>
    <xdr:from>
      <xdr:col>21</xdr:col>
      <xdr:colOff>28575</xdr:colOff>
      <xdr:row>43</xdr:row>
      <xdr:rowOff>209550</xdr:rowOff>
    </xdr:from>
    <xdr:ext cx="381000" cy="276225"/>
    <xdr:sp>
      <xdr:nvSpPr>
        <xdr:cNvPr id="42" name="Text Box 124"/>
        <xdr:cNvSpPr txBox="1">
          <a:spLocks noChangeArrowheads="1"/>
        </xdr:cNvSpPr>
      </xdr:nvSpPr>
      <xdr:spPr>
        <a:xfrm>
          <a:off x="4229100" y="10972800"/>
          <a:ext cx="3810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600" b="1" i="0" u="none" baseline="0">
              <a:solidFill>
                <a:srgbClr val="3366FF"/>
              </a:solidFill>
              <a:latin typeface="ＭＳ Ｐ明朝"/>
              <a:ea typeface="ＭＳ Ｐ明朝"/>
              <a:cs typeface="ＭＳ Ｐ明朝"/>
            </a:rPr>
            <a:t>i+j
</a:t>
          </a:r>
          <a:r>
            <a:rPr lang="en-US" cap="none" sz="1600" b="1" i="0" u="none" baseline="0">
              <a:solidFill>
                <a:srgbClr val="3366FF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oneCellAnchor>
  <xdr:oneCellAnchor>
    <xdr:from>
      <xdr:col>33</xdr:col>
      <xdr:colOff>228600</xdr:colOff>
      <xdr:row>43</xdr:row>
      <xdr:rowOff>228600</xdr:rowOff>
    </xdr:from>
    <xdr:ext cx="342900" cy="190500"/>
    <xdr:sp>
      <xdr:nvSpPr>
        <xdr:cNvPr id="43" name="Text Box 127"/>
        <xdr:cNvSpPr txBox="1">
          <a:spLocks noChangeArrowheads="1"/>
        </xdr:cNvSpPr>
      </xdr:nvSpPr>
      <xdr:spPr>
        <a:xfrm>
          <a:off x="10896600" y="10991850"/>
          <a:ext cx="342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3366FF"/>
              </a:solidFill>
              <a:latin typeface="ＭＳ Ｐ明朝"/>
              <a:ea typeface="ＭＳ Ｐ明朝"/>
              <a:cs typeface="ＭＳ Ｐ明朝"/>
            </a:rPr>
            <a:t>千円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oneCellAnchor>
    <xdr:from>
      <xdr:col>31</xdr:col>
      <xdr:colOff>38100</xdr:colOff>
      <xdr:row>43</xdr:row>
      <xdr:rowOff>228600</xdr:rowOff>
    </xdr:from>
    <xdr:ext cx="190500" cy="323850"/>
    <xdr:sp>
      <xdr:nvSpPr>
        <xdr:cNvPr id="44" name="Text Box 128"/>
        <xdr:cNvSpPr txBox="1">
          <a:spLocks noChangeArrowheads="1"/>
        </xdr:cNvSpPr>
      </xdr:nvSpPr>
      <xdr:spPr>
        <a:xfrm>
          <a:off x="9382125" y="1099185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k
</a:t>
          </a:r>
        </a:p>
      </xdr:txBody>
    </xdr:sp>
    <xdr:clientData/>
  </xdr:oneCellAnchor>
  <xdr:oneCellAnchor>
    <xdr:from>
      <xdr:col>32</xdr:col>
      <xdr:colOff>38100</xdr:colOff>
      <xdr:row>44</xdr:row>
      <xdr:rowOff>9525</xdr:rowOff>
    </xdr:from>
    <xdr:ext cx="190500" cy="304800"/>
    <xdr:sp>
      <xdr:nvSpPr>
        <xdr:cNvPr id="45" name="Text Box 131"/>
        <xdr:cNvSpPr txBox="1">
          <a:spLocks noChangeArrowheads="1"/>
        </xdr:cNvSpPr>
      </xdr:nvSpPr>
      <xdr:spPr>
        <a:xfrm>
          <a:off x="10296525" y="1101090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3366FF"/>
              </a:solidFill>
            </a:rPr>
            <a:t>L</a:t>
          </a:r>
        </a:p>
      </xdr:txBody>
    </xdr:sp>
    <xdr:clientData/>
  </xdr:oneCellAnchor>
  <xdr:oneCellAnchor>
    <xdr:from>
      <xdr:col>14</xdr:col>
      <xdr:colOff>38100</xdr:colOff>
      <xdr:row>39</xdr:row>
      <xdr:rowOff>0</xdr:rowOff>
    </xdr:from>
    <xdr:ext cx="200025" cy="209550"/>
    <xdr:sp>
      <xdr:nvSpPr>
        <xdr:cNvPr id="46" name="Text Box 160"/>
        <xdr:cNvSpPr txBox="1">
          <a:spLocks noChangeArrowheads="1"/>
        </xdr:cNvSpPr>
      </xdr:nvSpPr>
      <xdr:spPr>
        <a:xfrm>
          <a:off x="2733675" y="981075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3366FF"/>
              </a:solidFill>
            </a:rPr>
            <a:t>円</a:t>
          </a:r>
        </a:p>
      </xdr:txBody>
    </xdr:sp>
    <xdr:clientData/>
  </xdr:oneCellAnchor>
  <xdr:oneCellAnchor>
    <xdr:from>
      <xdr:col>14</xdr:col>
      <xdr:colOff>38100</xdr:colOff>
      <xdr:row>40</xdr:row>
      <xdr:rowOff>0</xdr:rowOff>
    </xdr:from>
    <xdr:ext cx="200025" cy="209550"/>
    <xdr:sp>
      <xdr:nvSpPr>
        <xdr:cNvPr id="47" name="Text Box 161"/>
        <xdr:cNvSpPr txBox="1">
          <a:spLocks noChangeArrowheads="1"/>
        </xdr:cNvSpPr>
      </xdr:nvSpPr>
      <xdr:spPr>
        <a:xfrm>
          <a:off x="2733675" y="1004887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3366FF"/>
              </a:solidFill>
            </a:rPr>
            <a:t>円</a:t>
          </a:r>
        </a:p>
      </xdr:txBody>
    </xdr:sp>
    <xdr:clientData/>
  </xdr:oneCellAnchor>
  <xdr:oneCellAnchor>
    <xdr:from>
      <xdr:col>14</xdr:col>
      <xdr:colOff>38100</xdr:colOff>
      <xdr:row>41</xdr:row>
      <xdr:rowOff>0</xdr:rowOff>
    </xdr:from>
    <xdr:ext cx="200025" cy="209550"/>
    <xdr:sp>
      <xdr:nvSpPr>
        <xdr:cNvPr id="48" name="Text Box 162"/>
        <xdr:cNvSpPr txBox="1">
          <a:spLocks noChangeArrowheads="1"/>
        </xdr:cNvSpPr>
      </xdr:nvSpPr>
      <xdr:spPr>
        <a:xfrm>
          <a:off x="2733675" y="1028700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3366FF"/>
              </a:solidFill>
            </a:rPr>
            <a:t>円</a:t>
          </a:r>
        </a:p>
      </xdr:txBody>
    </xdr:sp>
    <xdr:clientData/>
  </xdr:oneCellAnchor>
  <xdr:oneCellAnchor>
    <xdr:from>
      <xdr:col>14</xdr:col>
      <xdr:colOff>38100</xdr:colOff>
      <xdr:row>42</xdr:row>
      <xdr:rowOff>0</xdr:rowOff>
    </xdr:from>
    <xdr:ext cx="200025" cy="209550"/>
    <xdr:sp>
      <xdr:nvSpPr>
        <xdr:cNvPr id="49" name="Text Box 163"/>
        <xdr:cNvSpPr txBox="1">
          <a:spLocks noChangeArrowheads="1"/>
        </xdr:cNvSpPr>
      </xdr:nvSpPr>
      <xdr:spPr>
        <a:xfrm>
          <a:off x="2733675" y="1052512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3366FF"/>
              </a:solidFill>
            </a:rPr>
            <a:t>円</a:t>
          </a:r>
        </a:p>
      </xdr:txBody>
    </xdr:sp>
    <xdr:clientData/>
  </xdr:oneCellAnchor>
  <xdr:oneCellAnchor>
    <xdr:from>
      <xdr:col>14</xdr:col>
      <xdr:colOff>38100</xdr:colOff>
      <xdr:row>43</xdr:row>
      <xdr:rowOff>0</xdr:rowOff>
    </xdr:from>
    <xdr:ext cx="200025" cy="209550"/>
    <xdr:sp>
      <xdr:nvSpPr>
        <xdr:cNvPr id="50" name="Text Box 164"/>
        <xdr:cNvSpPr txBox="1">
          <a:spLocks noChangeArrowheads="1"/>
        </xdr:cNvSpPr>
      </xdr:nvSpPr>
      <xdr:spPr>
        <a:xfrm>
          <a:off x="2733675" y="1076325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3366FF"/>
              </a:solidFill>
            </a:rPr>
            <a:t>円</a:t>
          </a:r>
        </a:p>
      </xdr:txBody>
    </xdr:sp>
    <xdr:clientData/>
  </xdr:oneCellAnchor>
  <xdr:oneCellAnchor>
    <xdr:from>
      <xdr:col>25</xdr:col>
      <xdr:colOff>266700</xdr:colOff>
      <xdr:row>39</xdr:row>
      <xdr:rowOff>28575</xdr:rowOff>
    </xdr:from>
    <xdr:ext cx="200025" cy="200025"/>
    <xdr:sp>
      <xdr:nvSpPr>
        <xdr:cNvPr id="51" name="Text Box 165"/>
        <xdr:cNvSpPr txBox="1">
          <a:spLocks noChangeArrowheads="1"/>
        </xdr:cNvSpPr>
      </xdr:nvSpPr>
      <xdr:spPr>
        <a:xfrm>
          <a:off x="6838950" y="983932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3366FF"/>
              </a:solidFill>
            </a:rPr>
            <a:t>円</a:t>
          </a:r>
        </a:p>
      </xdr:txBody>
    </xdr:sp>
    <xdr:clientData/>
  </xdr:oneCellAnchor>
  <xdr:oneCellAnchor>
    <xdr:from>
      <xdr:col>25</xdr:col>
      <xdr:colOff>266700</xdr:colOff>
      <xdr:row>40</xdr:row>
      <xdr:rowOff>28575</xdr:rowOff>
    </xdr:from>
    <xdr:ext cx="200025" cy="200025"/>
    <xdr:sp>
      <xdr:nvSpPr>
        <xdr:cNvPr id="52" name="Text Box 166"/>
        <xdr:cNvSpPr txBox="1">
          <a:spLocks noChangeArrowheads="1"/>
        </xdr:cNvSpPr>
      </xdr:nvSpPr>
      <xdr:spPr>
        <a:xfrm>
          <a:off x="6838950" y="10077450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3366FF"/>
              </a:solidFill>
            </a:rPr>
            <a:t>円</a:t>
          </a:r>
        </a:p>
      </xdr:txBody>
    </xdr:sp>
    <xdr:clientData/>
  </xdr:oneCellAnchor>
  <xdr:oneCellAnchor>
    <xdr:from>
      <xdr:col>25</xdr:col>
      <xdr:colOff>266700</xdr:colOff>
      <xdr:row>41</xdr:row>
      <xdr:rowOff>28575</xdr:rowOff>
    </xdr:from>
    <xdr:ext cx="200025" cy="200025"/>
    <xdr:sp>
      <xdr:nvSpPr>
        <xdr:cNvPr id="53" name="Text Box 167"/>
        <xdr:cNvSpPr txBox="1">
          <a:spLocks noChangeArrowheads="1"/>
        </xdr:cNvSpPr>
      </xdr:nvSpPr>
      <xdr:spPr>
        <a:xfrm>
          <a:off x="6838950" y="1031557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3366FF"/>
              </a:solidFill>
            </a:rPr>
            <a:t>円</a:t>
          </a:r>
        </a:p>
      </xdr:txBody>
    </xdr:sp>
    <xdr:clientData/>
  </xdr:oneCellAnchor>
  <xdr:oneCellAnchor>
    <xdr:from>
      <xdr:col>25</xdr:col>
      <xdr:colOff>266700</xdr:colOff>
      <xdr:row>42</xdr:row>
      <xdr:rowOff>28575</xdr:rowOff>
    </xdr:from>
    <xdr:ext cx="200025" cy="200025"/>
    <xdr:sp>
      <xdr:nvSpPr>
        <xdr:cNvPr id="54" name="Text Box 168"/>
        <xdr:cNvSpPr txBox="1">
          <a:spLocks noChangeArrowheads="1"/>
        </xdr:cNvSpPr>
      </xdr:nvSpPr>
      <xdr:spPr>
        <a:xfrm>
          <a:off x="6838950" y="10553700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3366FF"/>
              </a:solidFill>
            </a:rPr>
            <a:t>円</a:t>
          </a:r>
        </a:p>
      </xdr:txBody>
    </xdr:sp>
    <xdr:clientData/>
  </xdr:oneCellAnchor>
  <xdr:oneCellAnchor>
    <xdr:from>
      <xdr:col>25</xdr:col>
      <xdr:colOff>266700</xdr:colOff>
      <xdr:row>43</xdr:row>
      <xdr:rowOff>28575</xdr:rowOff>
    </xdr:from>
    <xdr:ext cx="200025" cy="200025"/>
    <xdr:sp>
      <xdr:nvSpPr>
        <xdr:cNvPr id="55" name="Text Box 169"/>
        <xdr:cNvSpPr txBox="1">
          <a:spLocks noChangeArrowheads="1"/>
        </xdr:cNvSpPr>
      </xdr:nvSpPr>
      <xdr:spPr>
        <a:xfrm>
          <a:off x="6838950" y="1079182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3366FF"/>
              </a:solidFill>
            </a:rPr>
            <a:t>円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&#25991;&#26360;\&#24180;&#24230;&#26356;&#26032;\&#19968;&#25324;&#26377;&#26399;&#32207;&#25324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申告書"/>
      <sheetName val="料率表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F28"/>
  <sheetViews>
    <sheetView showRowColHeaders="0" zoomScalePageLayoutView="0" workbookViewId="0" topLeftCell="A19">
      <selection activeCell="AE35" sqref="AE35"/>
    </sheetView>
  </sheetViews>
  <sheetFormatPr defaultColWidth="9.00390625" defaultRowHeight="13.5"/>
  <cols>
    <col min="1" max="1" width="1.12109375" style="0" customWidth="1"/>
    <col min="2" max="6" width="3.125" style="0" customWidth="1"/>
    <col min="7" max="7" width="2.50390625" style="0" customWidth="1"/>
    <col min="8" max="8" width="1.875" style="0" customWidth="1"/>
    <col min="9" max="16" width="2.50390625" style="0" customWidth="1"/>
    <col min="17" max="17" width="1.875" style="0" customWidth="1"/>
    <col min="18" max="22" width="4.375" style="0" customWidth="1"/>
    <col min="23" max="24" width="8.625" style="0" customWidth="1"/>
    <col min="25" max="25" width="4.375" style="0" customWidth="1"/>
    <col min="26" max="26" width="17.50390625" style="0" customWidth="1"/>
    <col min="27" max="32" width="7.50390625" style="0" customWidth="1"/>
  </cols>
  <sheetData>
    <row r="1" ht="6.75" customHeight="1"/>
    <row r="2" spans="3:25" ht="21">
      <c r="C2" s="16"/>
      <c r="L2" s="199" t="s">
        <v>206</v>
      </c>
      <c r="M2" s="198"/>
      <c r="X2" s="207"/>
      <c r="Y2" t="s">
        <v>207</v>
      </c>
    </row>
    <row r="3" ht="4.5" customHeight="1"/>
    <row r="4" ht="6" customHeight="1" thickBot="1"/>
    <row r="5" spans="2:32" ht="26.25" customHeight="1">
      <c r="B5" s="190"/>
      <c r="C5" s="280" t="s">
        <v>93</v>
      </c>
      <c r="D5" s="280"/>
      <c r="E5" s="280"/>
      <c r="F5" s="281"/>
      <c r="G5" s="286" t="s">
        <v>197</v>
      </c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193"/>
      <c r="AE5" s="193"/>
      <c r="AF5" s="202"/>
    </row>
    <row r="6" spans="2:32" ht="13.5">
      <c r="B6" s="156"/>
      <c r="C6" s="282"/>
      <c r="D6" s="282"/>
      <c r="E6" s="282"/>
      <c r="F6" s="283"/>
      <c r="G6" s="157" t="s">
        <v>189</v>
      </c>
      <c r="H6" s="158"/>
      <c r="I6" s="158"/>
      <c r="J6" s="158"/>
      <c r="K6" s="158"/>
      <c r="L6" s="158"/>
      <c r="M6" s="158"/>
      <c r="N6" s="158"/>
      <c r="O6" s="159"/>
      <c r="P6" s="160" t="s">
        <v>190</v>
      </c>
      <c r="Q6" s="160"/>
      <c r="R6" s="161"/>
      <c r="S6" s="161"/>
      <c r="T6" s="161"/>
      <c r="U6" s="161"/>
      <c r="V6" s="162" t="s">
        <v>191</v>
      </c>
      <c r="W6" s="163"/>
      <c r="X6" s="159"/>
      <c r="Y6" s="203" t="s">
        <v>192</v>
      </c>
      <c r="Z6" s="164"/>
      <c r="AA6" s="162" t="s">
        <v>202</v>
      </c>
      <c r="AB6" s="164"/>
      <c r="AC6" s="191"/>
      <c r="AD6" s="162" t="s">
        <v>203</v>
      </c>
      <c r="AE6" s="164"/>
      <c r="AF6" s="191"/>
    </row>
    <row r="7" spans="2:32" ht="18.75" customHeight="1">
      <c r="B7" s="156"/>
      <c r="C7" s="165"/>
      <c r="D7" s="165"/>
      <c r="E7" s="165"/>
      <c r="F7" s="166"/>
      <c r="G7" s="284" t="s">
        <v>94</v>
      </c>
      <c r="H7" s="243"/>
      <c r="I7" s="243"/>
      <c r="J7" s="243"/>
      <c r="K7" s="243"/>
      <c r="L7" s="243"/>
      <c r="M7" s="243"/>
      <c r="N7" s="243"/>
      <c r="O7" s="244"/>
      <c r="P7" s="285" t="s">
        <v>97</v>
      </c>
      <c r="Q7" s="285"/>
      <c r="R7" s="285"/>
      <c r="S7" s="285"/>
      <c r="T7" s="285"/>
      <c r="U7" s="285"/>
      <c r="V7" s="284" t="s">
        <v>102</v>
      </c>
      <c r="W7" s="243"/>
      <c r="X7" s="244"/>
      <c r="Y7" s="289" t="s">
        <v>200</v>
      </c>
      <c r="Z7" s="290"/>
      <c r="AA7" s="284" t="s">
        <v>199</v>
      </c>
      <c r="AB7" s="243"/>
      <c r="AC7" s="288"/>
      <c r="AD7" s="327" t="s">
        <v>201</v>
      </c>
      <c r="AE7" s="328"/>
      <c r="AF7" s="329"/>
    </row>
    <row r="8" spans="2:32" ht="18.75" customHeight="1">
      <c r="B8" s="156"/>
      <c r="C8" s="165"/>
      <c r="D8" s="165"/>
      <c r="E8" s="165"/>
      <c r="F8" s="166"/>
      <c r="G8" s="294" t="s">
        <v>187</v>
      </c>
      <c r="H8" s="333"/>
      <c r="I8" s="333"/>
      <c r="J8" s="333"/>
      <c r="K8" s="333"/>
      <c r="L8" s="333"/>
      <c r="M8" s="333"/>
      <c r="N8" s="333"/>
      <c r="O8" s="334"/>
      <c r="P8" s="291" t="s">
        <v>186</v>
      </c>
      <c r="Q8" s="292"/>
      <c r="R8" s="292"/>
      <c r="S8" s="292"/>
      <c r="T8" s="292"/>
      <c r="U8" s="293"/>
      <c r="V8" s="294" t="s">
        <v>188</v>
      </c>
      <c r="W8" s="295"/>
      <c r="X8" s="296"/>
      <c r="Y8" s="289"/>
      <c r="Z8" s="290"/>
      <c r="AA8" s="297" t="s">
        <v>193</v>
      </c>
      <c r="AB8" s="298"/>
      <c r="AC8" s="299"/>
      <c r="AD8" s="330" t="s">
        <v>204</v>
      </c>
      <c r="AE8" s="331"/>
      <c r="AF8" s="332"/>
    </row>
    <row r="9" spans="2:32" ht="13.5">
      <c r="B9" s="300" t="s">
        <v>132</v>
      </c>
      <c r="C9" s="282"/>
      <c r="D9" s="282"/>
      <c r="E9" s="282"/>
      <c r="F9" s="166"/>
      <c r="G9" s="167"/>
      <c r="H9" s="168"/>
      <c r="I9" s="168"/>
      <c r="J9" s="168"/>
      <c r="K9" s="168"/>
      <c r="L9" s="168"/>
      <c r="M9" s="168"/>
      <c r="N9" s="168"/>
      <c r="O9" s="169"/>
      <c r="P9" s="215"/>
      <c r="Q9" s="215"/>
      <c r="R9" s="215"/>
      <c r="S9" s="215"/>
      <c r="T9" s="215"/>
      <c r="U9" s="215"/>
      <c r="V9" s="170"/>
      <c r="W9" s="171"/>
      <c r="X9" s="169"/>
      <c r="Y9" s="201"/>
      <c r="Z9" s="171"/>
      <c r="AA9" s="172"/>
      <c r="AB9" s="171"/>
      <c r="AC9" s="192"/>
      <c r="AD9" s="172"/>
      <c r="AE9" s="171"/>
      <c r="AF9" s="192"/>
    </row>
    <row r="10" spans="2:32" ht="18.75" customHeight="1">
      <c r="B10" s="301"/>
      <c r="C10" s="302"/>
      <c r="D10" s="302"/>
      <c r="E10" s="302"/>
      <c r="F10" s="168"/>
      <c r="G10" s="305" t="s">
        <v>95</v>
      </c>
      <c r="H10" s="306"/>
      <c r="I10" s="209" t="s">
        <v>99</v>
      </c>
      <c r="J10" s="209"/>
      <c r="K10" s="209"/>
      <c r="L10" s="209"/>
      <c r="M10" s="209"/>
      <c r="N10" s="209"/>
      <c r="O10" s="209"/>
      <c r="P10" s="305" t="s">
        <v>95</v>
      </c>
      <c r="Q10" s="306"/>
      <c r="R10" s="307" t="s">
        <v>98</v>
      </c>
      <c r="S10" s="307"/>
      <c r="T10" s="307"/>
      <c r="U10" s="307"/>
      <c r="V10" s="173" t="s">
        <v>95</v>
      </c>
      <c r="W10" s="209" t="s">
        <v>98</v>
      </c>
      <c r="X10" s="209"/>
      <c r="Y10" s="173" t="s">
        <v>95</v>
      </c>
      <c r="Z10" s="165" t="s">
        <v>114</v>
      </c>
      <c r="AA10" s="173" t="s">
        <v>95</v>
      </c>
      <c r="AB10" s="209" t="s">
        <v>98</v>
      </c>
      <c r="AC10" s="210"/>
      <c r="AD10" s="173" t="s">
        <v>95</v>
      </c>
      <c r="AE10" s="209" t="s">
        <v>98</v>
      </c>
      <c r="AF10" s="210"/>
    </row>
    <row r="11" spans="2:32" ht="18.75" customHeight="1">
      <c r="B11" s="308">
        <f ca="1">TODAY()-365</f>
        <v>43206</v>
      </c>
      <c r="C11" s="309"/>
      <c r="D11" s="309"/>
      <c r="E11" s="174" t="s">
        <v>194</v>
      </c>
      <c r="F11" s="175" t="s">
        <v>81</v>
      </c>
      <c r="G11" s="310">
        <v>5</v>
      </c>
      <c r="H11" s="311"/>
      <c r="I11" s="211">
        <v>3650000</v>
      </c>
      <c r="J11" s="211"/>
      <c r="K11" s="211"/>
      <c r="L11" s="211"/>
      <c r="M11" s="211"/>
      <c r="N11" s="211"/>
      <c r="O11" s="211"/>
      <c r="P11" s="312"/>
      <c r="Q11" s="313"/>
      <c r="R11" s="211"/>
      <c r="S11" s="211"/>
      <c r="T11" s="211"/>
      <c r="U11" s="211"/>
      <c r="V11" s="195"/>
      <c r="W11" s="211"/>
      <c r="X11" s="211"/>
      <c r="Y11" s="195"/>
      <c r="Z11" s="200"/>
      <c r="AA11" s="176">
        <f>G11+P11+V11</f>
        <v>5</v>
      </c>
      <c r="AB11" s="212">
        <f>I11+R11+W11</f>
        <v>3650000</v>
      </c>
      <c r="AC11" s="213"/>
      <c r="AD11" s="176">
        <f>G11+P11</f>
        <v>5</v>
      </c>
      <c r="AE11" s="212">
        <f>I11+R11-Z11</f>
        <v>3650000</v>
      </c>
      <c r="AF11" s="213"/>
    </row>
    <row r="12" spans="2:32" ht="18.75" customHeight="1">
      <c r="B12" s="156"/>
      <c r="C12" s="165"/>
      <c r="D12" s="165"/>
      <c r="E12" s="177" t="s">
        <v>82</v>
      </c>
      <c r="F12" s="178" t="s">
        <v>81</v>
      </c>
      <c r="G12" s="219"/>
      <c r="H12" s="220"/>
      <c r="I12" s="221"/>
      <c r="J12" s="221"/>
      <c r="K12" s="221"/>
      <c r="L12" s="221"/>
      <c r="M12" s="221"/>
      <c r="N12" s="221"/>
      <c r="O12" s="221"/>
      <c r="P12" s="303"/>
      <c r="Q12" s="304"/>
      <c r="R12" s="224"/>
      <c r="S12" s="224"/>
      <c r="T12" s="224"/>
      <c r="U12" s="224"/>
      <c r="V12" s="196"/>
      <c r="W12" s="224"/>
      <c r="X12" s="224"/>
      <c r="Y12" s="196"/>
      <c r="Z12" s="155"/>
      <c r="AA12" s="180">
        <f aca="true" t="shared" si="0" ref="AA12:AA25">G12+P12+V12</f>
        <v>0</v>
      </c>
      <c r="AB12" s="229">
        <f aca="true" t="shared" si="1" ref="AB12:AB25">I12+R12+W12</f>
        <v>0</v>
      </c>
      <c r="AC12" s="230"/>
      <c r="AD12" s="204">
        <f aca="true" t="shared" si="2" ref="AD12:AD25">G12+P12</f>
        <v>0</v>
      </c>
      <c r="AE12" s="229">
        <f aca="true" t="shared" si="3" ref="AE12:AE25">I12+R12-Z12</f>
        <v>0</v>
      </c>
      <c r="AF12" s="230"/>
    </row>
    <row r="13" spans="2:32" ht="18.75" customHeight="1">
      <c r="B13" s="181"/>
      <c r="C13" s="182"/>
      <c r="D13" s="182"/>
      <c r="E13" s="183" t="s">
        <v>83</v>
      </c>
      <c r="F13" s="184" t="s">
        <v>81</v>
      </c>
      <c r="G13" s="222"/>
      <c r="H13" s="223"/>
      <c r="I13" s="216"/>
      <c r="J13" s="216"/>
      <c r="K13" s="216"/>
      <c r="L13" s="216"/>
      <c r="M13" s="216"/>
      <c r="N13" s="216"/>
      <c r="O13" s="216"/>
      <c r="P13" s="217"/>
      <c r="Q13" s="218"/>
      <c r="R13" s="214"/>
      <c r="S13" s="214"/>
      <c r="T13" s="214"/>
      <c r="U13" s="214"/>
      <c r="V13" s="197"/>
      <c r="W13" s="214"/>
      <c r="X13" s="214"/>
      <c r="Y13" s="197"/>
      <c r="Z13" s="205"/>
      <c r="AA13" s="180">
        <f t="shared" si="0"/>
        <v>0</v>
      </c>
      <c r="AB13" s="229">
        <f t="shared" si="1"/>
        <v>0</v>
      </c>
      <c r="AC13" s="230"/>
      <c r="AD13" s="179">
        <f t="shared" si="2"/>
        <v>0</v>
      </c>
      <c r="AE13" s="227">
        <f t="shared" si="3"/>
        <v>0</v>
      </c>
      <c r="AF13" s="228"/>
    </row>
    <row r="14" spans="2:32" ht="18.75" customHeight="1">
      <c r="B14" s="156"/>
      <c r="C14" s="165"/>
      <c r="D14" s="165"/>
      <c r="E14" s="177" t="s">
        <v>84</v>
      </c>
      <c r="F14" s="178" t="s">
        <v>81</v>
      </c>
      <c r="G14" s="219"/>
      <c r="H14" s="220"/>
      <c r="I14" s="221"/>
      <c r="J14" s="221"/>
      <c r="K14" s="221"/>
      <c r="L14" s="221"/>
      <c r="M14" s="221"/>
      <c r="N14" s="221"/>
      <c r="O14" s="221"/>
      <c r="P14" s="303"/>
      <c r="Q14" s="304"/>
      <c r="R14" s="224"/>
      <c r="S14" s="224"/>
      <c r="T14" s="224"/>
      <c r="U14" s="224"/>
      <c r="V14" s="196"/>
      <c r="W14" s="224"/>
      <c r="X14" s="224"/>
      <c r="Y14" s="196"/>
      <c r="Z14" s="155"/>
      <c r="AA14" s="180">
        <f t="shared" si="0"/>
        <v>0</v>
      </c>
      <c r="AB14" s="229">
        <f t="shared" si="1"/>
        <v>0</v>
      </c>
      <c r="AC14" s="230"/>
      <c r="AD14" s="204">
        <f t="shared" si="2"/>
        <v>0</v>
      </c>
      <c r="AE14" s="229">
        <f t="shared" si="3"/>
        <v>0</v>
      </c>
      <c r="AF14" s="230"/>
    </row>
    <row r="15" spans="2:32" ht="18.75" customHeight="1">
      <c r="B15" s="181"/>
      <c r="C15" s="182"/>
      <c r="D15" s="182"/>
      <c r="E15" s="183" t="s">
        <v>85</v>
      </c>
      <c r="F15" s="184" t="s">
        <v>81</v>
      </c>
      <c r="G15" s="222"/>
      <c r="H15" s="223"/>
      <c r="I15" s="216"/>
      <c r="J15" s="216"/>
      <c r="K15" s="216"/>
      <c r="L15" s="216"/>
      <c r="M15" s="216"/>
      <c r="N15" s="216"/>
      <c r="O15" s="216"/>
      <c r="P15" s="217"/>
      <c r="Q15" s="218"/>
      <c r="R15" s="214"/>
      <c r="S15" s="214"/>
      <c r="T15" s="214"/>
      <c r="U15" s="214"/>
      <c r="V15" s="197"/>
      <c r="W15" s="214"/>
      <c r="X15" s="214"/>
      <c r="Y15" s="197"/>
      <c r="Z15" s="205"/>
      <c r="AA15" s="180">
        <f t="shared" si="0"/>
        <v>0</v>
      </c>
      <c r="AB15" s="229">
        <f t="shared" si="1"/>
        <v>0</v>
      </c>
      <c r="AC15" s="230"/>
      <c r="AD15" s="179">
        <f t="shared" si="2"/>
        <v>0</v>
      </c>
      <c r="AE15" s="227">
        <f t="shared" si="3"/>
        <v>0</v>
      </c>
      <c r="AF15" s="228"/>
    </row>
    <row r="16" spans="2:32" ht="18.75" customHeight="1">
      <c r="B16" s="156"/>
      <c r="C16" s="165"/>
      <c r="D16" s="165"/>
      <c r="E16" s="177" t="s">
        <v>86</v>
      </c>
      <c r="F16" s="178" t="s">
        <v>81</v>
      </c>
      <c r="G16" s="219"/>
      <c r="H16" s="220"/>
      <c r="I16" s="221"/>
      <c r="J16" s="221"/>
      <c r="K16" s="221"/>
      <c r="L16" s="221"/>
      <c r="M16" s="221"/>
      <c r="N16" s="221"/>
      <c r="O16" s="221"/>
      <c r="P16" s="303"/>
      <c r="Q16" s="304"/>
      <c r="R16" s="224"/>
      <c r="S16" s="224"/>
      <c r="T16" s="224"/>
      <c r="U16" s="224"/>
      <c r="V16" s="196"/>
      <c r="W16" s="224"/>
      <c r="X16" s="224"/>
      <c r="Y16" s="196"/>
      <c r="Z16" s="155"/>
      <c r="AA16" s="180">
        <f t="shared" si="0"/>
        <v>0</v>
      </c>
      <c r="AB16" s="229">
        <f t="shared" si="1"/>
        <v>0</v>
      </c>
      <c r="AC16" s="230"/>
      <c r="AD16" s="204">
        <f t="shared" si="2"/>
        <v>0</v>
      </c>
      <c r="AE16" s="229">
        <f t="shared" si="3"/>
        <v>0</v>
      </c>
      <c r="AF16" s="230"/>
    </row>
    <row r="17" spans="2:32" ht="18.75" customHeight="1">
      <c r="B17" s="181"/>
      <c r="C17" s="182"/>
      <c r="D17" s="182"/>
      <c r="E17" s="183" t="s">
        <v>87</v>
      </c>
      <c r="F17" s="184" t="s">
        <v>81</v>
      </c>
      <c r="G17" s="222"/>
      <c r="H17" s="223"/>
      <c r="I17" s="216"/>
      <c r="J17" s="216"/>
      <c r="K17" s="216"/>
      <c r="L17" s="216"/>
      <c r="M17" s="216"/>
      <c r="N17" s="216"/>
      <c r="O17" s="216"/>
      <c r="P17" s="217"/>
      <c r="Q17" s="218"/>
      <c r="R17" s="214"/>
      <c r="S17" s="214"/>
      <c r="T17" s="214"/>
      <c r="U17" s="214"/>
      <c r="V17" s="197"/>
      <c r="W17" s="214"/>
      <c r="X17" s="214"/>
      <c r="Y17" s="197"/>
      <c r="Z17" s="205"/>
      <c r="AA17" s="180">
        <f t="shared" si="0"/>
        <v>0</v>
      </c>
      <c r="AB17" s="229">
        <f t="shared" si="1"/>
        <v>0</v>
      </c>
      <c r="AC17" s="230"/>
      <c r="AD17" s="179">
        <f t="shared" si="2"/>
        <v>0</v>
      </c>
      <c r="AE17" s="227">
        <f t="shared" si="3"/>
        <v>0</v>
      </c>
      <c r="AF17" s="228"/>
    </row>
    <row r="18" spans="2:32" ht="18.75" customHeight="1">
      <c r="B18" s="156"/>
      <c r="C18" s="165"/>
      <c r="D18" s="165"/>
      <c r="E18" s="177" t="s">
        <v>88</v>
      </c>
      <c r="F18" s="178" t="s">
        <v>81</v>
      </c>
      <c r="G18" s="219"/>
      <c r="H18" s="220"/>
      <c r="I18" s="221"/>
      <c r="J18" s="221"/>
      <c r="K18" s="221"/>
      <c r="L18" s="221"/>
      <c r="M18" s="221"/>
      <c r="N18" s="221"/>
      <c r="O18" s="221"/>
      <c r="P18" s="303"/>
      <c r="Q18" s="304"/>
      <c r="R18" s="224"/>
      <c r="S18" s="224"/>
      <c r="T18" s="224"/>
      <c r="U18" s="224"/>
      <c r="V18" s="196"/>
      <c r="W18" s="224"/>
      <c r="X18" s="224"/>
      <c r="Y18" s="196"/>
      <c r="Z18" s="155"/>
      <c r="AA18" s="180">
        <f t="shared" si="0"/>
        <v>0</v>
      </c>
      <c r="AB18" s="229">
        <f t="shared" si="1"/>
        <v>0</v>
      </c>
      <c r="AC18" s="230"/>
      <c r="AD18" s="204">
        <f t="shared" si="2"/>
        <v>0</v>
      </c>
      <c r="AE18" s="229">
        <f t="shared" si="3"/>
        <v>0</v>
      </c>
      <c r="AF18" s="230"/>
    </row>
    <row r="19" spans="2:32" ht="18.75" customHeight="1">
      <c r="B19" s="181"/>
      <c r="C19" s="182"/>
      <c r="D19" s="182"/>
      <c r="E19" s="183" t="s">
        <v>89</v>
      </c>
      <c r="F19" s="184" t="s">
        <v>81</v>
      </c>
      <c r="G19" s="222"/>
      <c r="H19" s="223"/>
      <c r="I19" s="216"/>
      <c r="J19" s="216"/>
      <c r="K19" s="216"/>
      <c r="L19" s="216"/>
      <c r="M19" s="216"/>
      <c r="N19" s="216"/>
      <c r="O19" s="216"/>
      <c r="P19" s="217"/>
      <c r="Q19" s="218"/>
      <c r="R19" s="214"/>
      <c r="S19" s="214"/>
      <c r="T19" s="214"/>
      <c r="U19" s="214"/>
      <c r="V19" s="197"/>
      <c r="W19" s="214"/>
      <c r="X19" s="214"/>
      <c r="Y19" s="197"/>
      <c r="Z19" s="205"/>
      <c r="AA19" s="180">
        <f t="shared" si="0"/>
        <v>0</v>
      </c>
      <c r="AB19" s="229">
        <f t="shared" si="1"/>
        <v>0</v>
      </c>
      <c r="AC19" s="230"/>
      <c r="AD19" s="179">
        <f t="shared" si="2"/>
        <v>0</v>
      </c>
      <c r="AE19" s="227">
        <f t="shared" si="3"/>
        <v>0</v>
      </c>
      <c r="AF19" s="228"/>
    </row>
    <row r="20" spans="2:32" ht="18.75" customHeight="1">
      <c r="B20" s="314">
        <f ca="1">TODAY()</f>
        <v>43571</v>
      </c>
      <c r="C20" s="315"/>
      <c r="D20" s="315"/>
      <c r="E20" s="177" t="s">
        <v>195</v>
      </c>
      <c r="F20" s="178" t="s">
        <v>81</v>
      </c>
      <c r="G20" s="219"/>
      <c r="H20" s="220"/>
      <c r="I20" s="221"/>
      <c r="J20" s="221"/>
      <c r="K20" s="221"/>
      <c r="L20" s="221"/>
      <c r="M20" s="221"/>
      <c r="N20" s="221"/>
      <c r="O20" s="221"/>
      <c r="P20" s="303"/>
      <c r="Q20" s="304"/>
      <c r="R20" s="224"/>
      <c r="S20" s="224"/>
      <c r="T20" s="224"/>
      <c r="U20" s="224"/>
      <c r="V20" s="196"/>
      <c r="W20" s="224"/>
      <c r="X20" s="224"/>
      <c r="Y20" s="196"/>
      <c r="Z20" s="155"/>
      <c r="AA20" s="180">
        <f t="shared" si="0"/>
        <v>0</v>
      </c>
      <c r="AB20" s="229">
        <f t="shared" si="1"/>
        <v>0</v>
      </c>
      <c r="AC20" s="230"/>
      <c r="AD20" s="204">
        <f t="shared" si="2"/>
        <v>0</v>
      </c>
      <c r="AE20" s="229">
        <f t="shared" si="3"/>
        <v>0</v>
      </c>
      <c r="AF20" s="230"/>
    </row>
    <row r="21" spans="2:32" ht="18.75" customHeight="1">
      <c r="B21" s="181"/>
      <c r="C21" s="182"/>
      <c r="D21" s="182"/>
      <c r="E21" s="183" t="s">
        <v>90</v>
      </c>
      <c r="F21" s="184" t="s">
        <v>81</v>
      </c>
      <c r="G21" s="222"/>
      <c r="H21" s="223"/>
      <c r="I21" s="216"/>
      <c r="J21" s="216"/>
      <c r="K21" s="216"/>
      <c r="L21" s="216"/>
      <c r="M21" s="216"/>
      <c r="N21" s="216"/>
      <c r="O21" s="216"/>
      <c r="P21" s="217"/>
      <c r="Q21" s="218"/>
      <c r="R21" s="214"/>
      <c r="S21" s="214"/>
      <c r="T21" s="214"/>
      <c r="U21" s="214"/>
      <c r="V21" s="197"/>
      <c r="W21" s="214"/>
      <c r="X21" s="214"/>
      <c r="Y21" s="197"/>
      <c r="Z21" s="205"/>
      <c r="AA21" s="180">
        <f t="shared" si="0"/>
        <v>0</v>
      </c>
      <c r="AB21" s="229">
        <f t="shared" si="1"/>
        <v>0</v>
      </c>
      <c r="AC21" s="230"/>
      <c r="AD21" s="179">
        <f t="shared" si="2"/>
        <v>0</v>
      </c>
      <c r="AE21" s="227">
        <f t="shared" si="3"/>
        <v>0</v>
      </c>
      <c r="AF21" s="228"/>
    </row>
    <row r="22" spans="2:32" ht="18.75" customHeight="1">
      <c r="B22" s="185"/>
      <c r="C22" s="186"/>
      <c r="D22" s="186"/>
      <c r="E22" s="187" t="s">
        <v>91</v>
      </c>
      <c r="F22" s="188" t="s">
        <v>81</v>
      </c>
      <c r="G22" s="219"/>
      <c r="H22" s="220"/>
      <c r="I22" s="221"/>
      <c r="J22" s="221"/>
      <c r="K22" s="221"/>
      <c r="L22" s="221"/>
      <c r="M22" s="221"/>
      <c r="N22" s="221"/>
      <c r="O22" s="221"/>
      <c r="P22" s="303"/>
      <c r="Q22" s="304"/>
      <c r="R22" s="224"/>
      <c r="S22" s="224"/>
      <c r="T22" s="224"/>
      <c r="U22" s="224"/>
      <c r="V22" s="196"/>
      <c r="W22" s="224"/>
      <c r="X22" s="224"/>
      <c r="Y22" s="196"/>
      <c r="Z22" s="155"/>
      <c r="AA22" s="189">
        <f t="shared" si="0"/>
        <v>0</v>
      </c>
      <c r="AB22" s="225">
        <f t="shared" si="1"/>
        <v>0</v>
      </c>
      <c r="AC22" s="226"/>
      <c r="AD22" s="206">
        <f t="shared" si="2"/>
        <v>0</v>
      </c>
      <c r="AE22" s="325">
        <f t="shared" si="3"/>
        <v>0</v>
      </c>
      <c r="AF22" s="326"/>
    </row>
    <row r="23" spans="2:32" ht="18.75" customHeight="1">
      <c r="B23" s="316" t="s">
        <v>183</v>
      </c>
      <c r="C23" s="317"/>
      <c r="D23" s="317"/>
      <c r="E23" s="317"/>
      <c r="F23" s="318"/>
      <c r="G23" s="310"/>
      <c r="H23" s="311"/>
      <c r="I23" s="211"/>
      <c r="J23" s="211"/>
      <c r="K23" s="211"/>
      <c r="L23" s="211"/>
      <c r="M23" s="211"/>
      <c r="N23" s="211"/>
      <c r="O23" s="211"/>
      <c r="P23" s="312"/>
      <c r="Q23" s="313"/>
      <c r="R23" s="211"/>
      <c r="S23" s="211"/>
      <c r="T23" s="211"/>
      <c r="U23" s="211"/>
      <c r="V23" s="195"/>
      <c r="W23" s="211"/>
      <c r="X23" s="211"/>
      <c r="Y23" s="195"/>
      <c r="Z23" s="200"/>
      <c r="AA23" s="176">
        <f t="shared" si="0"/>
        <v>0</v>
      </c>
      <c r="AB23" s="212">
        <f t="shared" si="1"/>
        <v>0</v>
      </c>
      <c r="AC23" s="213"/>
      <c r="AD23" s="179">
        <f t="shared" si="2"/>
        <v>0</v>
      </c>
      <c r="AE23" s="227">
        <f t="shared" si="3"/>
        <v>0</v>
      </c>
      <c r="AF23" s="228"/>
    </row>
    <row r="24" spans="2:32" ht="18.75" customHeight="1">
      <c r="B24" s="319" t="s">
        <v>184</v>
      </c>
      <c r="C24" s="320"/>
      <c r="D24" s="320"/>
      <c r="E24" s="320"/>
      <c r="F24" s="321"/>
      <c r="G24" s="222"/>
      <c r="H24" s="223"/>
      <c r="I24" s="216"/>
      <c r="J24" s="216"/>
      <c r="K24" s="216"/>
      <c r="L24" s="216"/>
      <c r="M24" s="216"/>
      <c r="N24" s="216"/>
      <c r="O24" s="216"/>
      <c r="P24" s="217"/>
      <c r="Q24" s="218"/>
      <c r="R24" s="214"/>
      <c r="S24" s="214"/>
      <c r="T24" s="214"/>
      <c r="U24" s="214"/>
      <c r="V24" s="197"/>
      <c r="W24" s="214"/>
      <c r="X24" s="214"/>
      <c r="Y24" s="197"/>
      <c r="Z24" s="205"/>
      <c r="AA24" s="180">
        <f t="shared" si="0"/>
        <v>0</v>
      </c>
      <c r="AB24" s="229">
        <f t="shared" si="1"/>
        <v>0</v>
      </c>
      <c r="AC24" s="230"/>
      <c r="AD24" s="204">
        <f t="shared" si="2"/>
        <v>0</v>
      </c>
      <c r="AE24" s="229">
        <f t="shared" si="3"/>
        <v>0</v>
      </c>
      <c r="AF24" s="230"/>
    </row>
    <row r="25" spans="2:32" ht="18.75" customHeight="1">
      <c r="B25" s="322" t="s">
        <v>185</v>
      </c>
      <c r="C25" s="323"/>
      <c r="D25" s="323"/>
      <c r="E25" s="323"/>
      <c r="F25" s="324"/>
      <c r="G25" s="219"/>
      <c r="H25" s="220"/>
      <c r="I25" s="221"/>
      <c r="J25" s="221"/>
      <c r="K25" s="221"/>
      <c r="L25" s="221"/>
      <c r="M25" s="221"/>
      <c r="N25" s="221"/>
      <c r="O25" s="221"/>
      <c r="P25" s="303"/>
      <c r="Q25" s="304"/>
      <c r="R25" s="224"/>
      <c r="S25" s="224"/>
      <c r="T25" s="224"/>
      <c r="U25" s="224"/>
      <c r="V25" s="196"/>
      <c r="W25" s="224"/>
      <c r="X25" s="224"/>
      <c r="Y25" s="196"/>
      <c r="Z25" s="155"/>
      <c r="AA25" s="189">
        <f t="shared" si="0"/>
        <v>0</v>
      </c>
      <c r="AB25" s="225">
        <f t="shared" si="1"/>
        <v>0</v>
      </c>
      <c r="AC25" s="226"/>
      <c r="AD25" s="179">
        <f t="shared" si="2"/>
        <v>0</v>
      </c>
      <c r="AE25" s="227">
        <f t="shared" si="3"/>
        <v>0</v>
      </c>
      <c r="AF25" s="228"/>
    </row>
    <row r="26" spans="2:32" ht="18" customHeight="1" thickBot="1">
      <c r="B26" s="239" t="s">
        <v>196</v>
      </c>
      <c r="C26" s="240"/>
      <c r="D26" s="240"/>
      <c r="E26" s="240"/>
      <c r="F26" s="241"/>
      <c r="G26" s="248"/>
      <c r="H26" s="249"/>
      <c r="I26" s="254">
        <f>SUM(I11:I25)</f>
        <v>3650000</v>
      </c>
      <c r="J26" s="255"/>
      <c r="K26" s="255"/>
      <c r="L26" s="255"/>
      <c r="M26" s="255"/>
      <c r="N26" s="255"/>
      <c r="O26" s="256"/>
      <c r="P26" s="263"/>
      <c r="Q26" s="264"/>
      <c r="R26" s="255">
        <f>SUM(R11:R25)</f>
        <v>0</v>
      </c>
      <c r="S26" s="255"/>
      <c r="T26" s="255"/>
      <c r="U26" s="256"/>
      <c r="V26" s="275"/>
      <c r="W26" s="254">
        <f>SUM(W11:W25)</f>
        <v>0</v>
      </c>
      <c r="X26" s="255"/>
      <c r="Y26" s="272"/>
      <c r="Z26" s="269">
        <f>SUM(Z11:Z25)</f>
        <v>0</v>
      </c>
      <c r="AA26" s="278" t="s">
        <v>198</v>
      </c>
      <c r="AB26" s="233">
        <f>SUM(AB11:AB25)</f>
        <v>3650000</v>
      </c>
      <c r="AC26" s="234"/>
      <c r="AD26" s="231" t="s">
        <v>205</v>
      </c>
      <c r="AE26" s="233">
        <f>SUM(AE11:AE25)</f>
        <v>3650000</v>
      </c>
      <c r="AF26" s="234"/>
    </row>
    <row r="27" spans="2:32" ht="18" customHeight="1" thickBot="1">
      <c r="B27" s="242"/>
      <c r="C27" s="243"/>
      <c r="D27" s="243"/>
      <c r="E27" s="243"/>
      <c r="F27" s="244"/>
      <c r="G27" s="250"/>
      <c r="H27" s="251"/>
      <c r="I27" s="257"/>
      <c r="J27" s="258"/>
      <c r="K27" s="258"/>
      <c r="L27" s="258"/>
      <c r="M27" s="258"/>
      <c r="N27" s="258"/>
      <c r="O27" s="259"/>
      <c r="P27" s="265"/>
      <c r="Q27" s="266"/>
      <c r="R27" s="258"/>
      <c r="S27" s="258"/>
      <c r="T27" s="258"/>
      <c r="U27" s="259"/>
      <c r="V27" s="276"/>
      <c r="W27" s="257"/>
      <c r="X27" s="258"/>
      <c r="Y27" s="273"/>
      <c r="Z27" s="270"/>
      <c r="AA27" s="279"/>
      <c r="AB27" s="235">
        <f>ROUNDDOWN(AB26/1000,0)</f>
        <v>3650</v>
      </c>
      <c r="AC27" s="236"/>
      <c r="AD27" s="232"/>
      <c r="AE27" s="235">
        <f>ROUNDDOWN(AE26/1000,0)</f>
        <v>3650</v>
      </c>
      <c r="AF27" s="236"/>
    </row>
    <row r="28" spans="2:32" ht="15" customHeight="1" thickBot="1">
      <c r="B28" s="245"/>
      <c r="C28" s="246"/>
      <c r="D28" s="246"/>
      <c r="E28" s="246"/>
      <c r="F28" s="247"/>
      <c r="G28" s="252"/>
      <c r="H28" s="253"/>
      <c r="I28" s="260"/>
      <c r="J28" s="261"/>
      <c r="K28" s="261"/>
      <c r="L28" s="261"/>
      <c r="M28" s="261"/>
      <c r="N28" s="261"/>
      <c r="O28" s="262"/>
      <c r="P28" s="267"/>
      <c r="Q28" s="268"/>
      <c r="R28" s="261"/>
      <c r="S28" s="261"/>
      <c r="T28" s="261"/>
      <c r="U28" s="262"/>
      <c r="V28" s="277"/>
      <c r="W28" s="260"/>
      <c r="X28" s="261"/>
      <c r="Y28" s="274"/>
      <c r="Z28" s="271"/>
      <c r="AA28" s="194">
        <f>ROUND(SUM(AA11:AA22)/12,0)</f>
        <v>0</v>
      </c>
      <c r="AB28" s="237"/>
      <c r="AC28" s="238"/>
      <c r="AD28" s="194">
        <f>ROUND(SUM(AD11:AD22)/12,0)</f>
        <v>0</v>
      </c>
      <c r="AE28" s="237"/>
      <c r="AF28" s="238"/>
    </row>
  </sheetData>
  <sheetProtection sheet="1" objects="1" scenarios="1"/>
  <mergeCells count="147">
    <mergeCell ref="I23:O23"/>
    <mergeCell ref="G23:H23"/>
    <mergeCell ref="G8:O8"/>
    <mergeCell ref="AB27:AC28"/>
    <mergeCell ref="W21:X21"/>
    <mergeCell ref="G22:H22"/>
    <mergeCell ref="I22:O22"/>
    <mergeCell ref="P22:Q22"/>
    <mergeCell ref="R22:U22"/>
    <mergeCell ref="W22:X22"/>
    <mergeCell ref="AE22:AF22"/>
    <mergeCell ref="AE12:AF12"/>
    <mergeCell ref="AE13:AF13"/>
    <mergeCell ref="AE14:AF14"/>
    <mergeCell ref="AE19:AF19"/>
    <mergeCell ref="AD7:AF7"/>
    <mergeCell ref="AD8:AF8"/>
    <mergeCell ref="AE10:AF10"/>
    <mergeCell ref="AE11:AF11"/>
    <mergeCell ref="B25:F25"/>
    <mergeCell ref="AE20:AF20"/>
    <mergeCell ref="AE21:AF21"/>
    <mergeCell ref="AB24:AC24"/>
    <mergeCell ref="AE15:AF15"/>
    <mergeCell ref="AE16:AF16"/>
    <mergeCell ref="AE17:AF17"/>
    <mergeCell ref="AE18:AF18"/>
    <mergeCell ref="AB21:AC21"/>
    <mergeCell ref="AB22:AC22"/>
    <mergeCell ref="G19:H19"/>
    <mergeCell ref="B23:F23"/>
    <mergeCell ref="B24:F24"/>
    <mergeCell ref="P23:Q23"/>
    <mergeCell ref="G25:H25"/>
    <mergeCell ref="I25:O25"/>
    <mergeCell ref="P25:Q25"/>
    <mergeCell ref="G24:H24"/>
    <mergeCell ref="I24:O24"/>
    <mergeCell ref="P24:Q24"/>
    <mergeCell ref="W19:X19"/>
    <mergeCell ref="AB19:AC19"/>
    <mergeCell ref="R20:U20"/>
    <mergeCell ref="W20:X20"/>
    <mergeCell ref="AB20:AC20"/>
    <mergeCell ref="P21:Q21"/>
    <mergeCell ref="R21:U21"/>
    <mergeCell ref="B20:D20"/>
    <mergeCell ref="G20:H20"/>
    <mergeCell ref="I20:O20"/>
    <mergeCell ref="P20:Q20"/>
    <mergeCell ref="G21:H21"/>
    <mergeCell ref="I21:O21"/>
    <mergeCell ref="W17:X17"/>
    <mergeCell ref="AB17:AC17"/>
    <mergeCell ref="G18:H18"/>
    <mergeCell ref="I18:O18"/>
    <mergeCell ref="P18:Q18"/>
    <mergeCell ref="R18:U18"/>
    <mergeCell ref="W18:X18"/>
    <mergeCell ref="AB18:AC18"/>
    <mergeCell ref="G17:H17"/>
    <mergeCell ref="I17:O17"/>
    <mergeCell ref="G16:H16"/>
    <mergeCell ref="I16:O16"/>
    <mergeCell ref="P16:Q16"/>
    <mergeCell ref="R16:U16"/>
    <mergeCell ref="W16:X16"/>
    <mergeCell ref="AB16:AC16"/>
    <mergeCell ref="AB14:AC14"/>
    <mergeCell ref="G13:H13"/>
    <mergeCell ref="I13:O13"/>
    <mergeCell ref="P13:Q13"/>
    <mergeCell ref="W15:X15"/>
    <mergeCell ref="AB15:AC15"/>
    <mergeCell ref="R15:U15"/>
    <mergeCell ref="B11:D11"/>
    <mergeCell ref="G11:H11"/>
    <mergeCell ref="I11:O11"/>
    <mergeCell ref="P11:Q11"/>
    <mergeCell ref="AB13:AC13"/>
    <mergeCell ref="G14:H14"/>
    <mergeCell ref="I14:O14"/>
    <mergeCell ref="P14:Q14"/>
    <mergeCell ref="R14:U14"/>
    <mergeCell ref="W14:X14"/>
    <mergeCell ref="AA8:AC8"/>
    <mergeCell ref="B9:E10"/>
    <mergeCell ref="P12:Q12"/>
    <mergeCell ref="R12:U12"/>
    <mergeCell ref="W12:X12"/>
    <mergeCell ref="G10:H10"/>
    <mergeCell ref="I10:O10"/>
    <mergeCell ref="P10:Q10"/>
    <mergeCell ref="R10:U10"/>
    <mergeCell ref="AB12:AC12"/>
    <mergeCell ref="AA26:AA27"/>
    <mergeCell ref="C5:F6"/>
    <mergeCell ref="G7:O7"/>
    <mergeCell ref="P7:U7"/>
    <mergeCell ref="V7:X7"/>
    <mergeCell ref="G5:AC5"/>
    <mergeCell ref="AA7:AC7"/>
    <mergeCell ref="Y7:Z8"/>
    <mergeCell ref="P8:U8"/>
    <mergeCell ref="V8:X8"/>
    <mergeCell ref="B26:F28"/>
    <mergeCell ref="G26:H28"/>
    <mergeCell ref="I26:O28"/>
    <mergeCell ref="P26:Q28"/>
    <mergeCell ref="AB26:AC26"/>
    <mergeCell ref="Z26:Z28"/>
    <mergeCell ref="Y26:Y28"/>
    <mergeCell ref="R26:U28"/>
    <mergeCell ref="V26:V28"/>
    <mergeCell ref="W26:X28"/>
    <mergeCell ref="AE23:AF23"/>
    <mergeCell ref="AE24:AF24"/>
    <mergeCell ref="AE25:AF25"/>
    <mergeCell ref="AD26:AD27"/>
    <mergeCell ref="AE26:AF26"/>
    <mergeCell ref="AE27:AF28"/>
    <mergeCell ref="R23:U23"/>
    <mergeCell ref="W25:X25"/>
    <mergeCell ref="AB25:AC25"/>
    <mergeCell ref="W23:X23"/>
    <mergeCell ref="AB23:AC23"/>
    <mergeCell ref="R24:U24"/>
    <mergeCell ref="W24:X24"/>
    <mergeCell ref="R25:U25"/>
    <mergeCell ref="I19:O19"/>
    <mergeCell ref="P19:Q19"/>
    <mergeCell ref="R19:U19"/>
    <mergeCell ref="G12:H12"/>
    <mergeCell ref="I12:O12"/>
    <mergeCell ref="P17:Q17"/>
    <mergeCell ref="R17:U17"/>
    <mergeCell ref="G15:H15"/>
    <mergeCell ref="I15:O15"/>
    <mergeCell ref="P15:Q15"/>
    <mergeCell ref="AB10:AC10"/>
    <mergeCell ref="R11:U11"/>
    <mergeCell ref="W11:X11"/>
    <mergeCell ref="AB11:AC11"/>
    <mergeCell ref="R13:U13"/>
    <mergeCell ref="P9:U9"/>
    <mergeCell ref="W10:X10"/>
    <mergeCell ref="W13:X13"/>
  </mergeCells>
  <conditionalFormatting sqref="Y26:AA26 AB26:AC27 AD26:AD28 AA28 G26:X28 AE26:AF27">
    <cfRule type="cellIs" priority="1" dxfId="5" operator="equal" stopIfTrue="1">
      <formula>0</formula>
    </cfRule>
  </conditionalFormatting>
  <printOptions/>
  <pageMargins left="0.3937007874015748" right="0.3937007874015748" top="0.5905511811023623" bottom="0.5905511811023623" header="0" footer="0"/>
  <pageSetup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S111"/>
  <sheetViews>
    <sheetView showGridLines="0" showRowColHeaders="0" tabSelected="1" zoomScale="75" zoomScaleNormal="75" zoomScalePageLayoutView="0" workbookViewId="0" topLeftCell="A1">
      <selection activeCell="Y113" sqref="Y113"/>
    </sheetView>
  </sheetViews>
  <sheetFormatPr defaultColWidth="9.00390625" defaultRowHeight="13.5"/>
  <cols>
    <col min="1" max="1" width="1.12109375" style="3" customWidth="1"/>
    <col min="2" max="2" width="1.00390625" style="3" customWidth="1"/>
    <col min="3" max="4" width="3.125" style="3" customWidth="1"/>
    <col min="5" max="5" width="3.50390625" style="3" customWidth="1"/>
    <col min="6" max="6" width="3.00390625" style="3" customWidth="1"/>
    <col min="7" max="7" width="2.375" style="3" customWidth="1"/>
    <col min="8" max="8" width="3.125" style="3" customWidth="1"/>
    <col min="9" max="16" width="2.50390625" style="3" customWidth="1"/>
    <col min="17" max="17" width="2.125" style="3" customWidth="1"/>
    <col min="18" max="20" width="2.50390625" style="3" customWidth="1"/>
    <col min="21" max="21" width="5.125" style="3" customWidth="1"/>
    <col min="22" max="22" width="7.875" style="3" customWidth="1"/>
    <col min="23" max="23" width="4.875" style="3" customWidth="1"/>
    <col min="24" max="24" width="5.50390625" style="3" customWidth="1"/>
    <col min="25" max="25" width="12.875" style="3" customWidth="1"/>
    <col min="26" max="26" width="5.625" style="3" customWidth="1"/>
    <col min="27" max="27" width="6.125" style="3" customWidth="1"/>
    <col min="28" max="28" width="12.50390625" style="3" customWidth="1"/>
    <col min="29" max="29" width="1.37890625" style="3" customWidth="1"/>
    <col min="30" max="30" width="5.125" style="3" customWidth="1"/>
    <col min="31" max="31" width="5.625" style="3" customWidth="1"/>
    <col min="32" max="32" width="12.00390625" style="3" customWidth="1"/>
    <col min="33" max="33" width="5.375" style="3" customWidth="1"/>
    <col min="34" max="34" width="6.625" style="3" customWidth="1"/>
    <col min="35" max="35" width="6.125" style="3" customWidth="1"/>
    <col min="36" max="36" width="5.00390625" style="3" customWidth="1"/>
    <col min="37" max="38" width="2.625" style="3" customWidth="1"/>
    <col min="39" max="39" width="13.875" style="3" customWidth="1"/>
    <col min="40" max="40" width="5.125" style="3" customWidth="1"/>
    <col min="41" max="41" width="5.375" style="3" customWidth="1"/>
    <col min="42" max="42" width="6.625" style="3" customWidth="1"/>
    <col min="43" max="44" width="3.625" style="3" customWidth="1"/>
    <col min="45" max="45" width="5.875" style="3" customWidth="1"/>
    <col min="46" max="16384" width="9.00390625" style="3" customWidth="1"/>
  </cols>
  <sheetData>
    <row r="1" spans="2:33" ht="21.75" customHeight="1">
      <c r="B1" s="2"/>
      <c r="C1" s="2"/>
      <c r="D1" s="134" t="s">
        <v>220</v>
      </c>
      <c r="E1" s="17"/>
      <c r="F1" s="17"/>
      <c r="G1" s="208"/>
      <c r="H1" s="208"/>
      <c r="V1" s="10"/>
      <c r="Y1" s="715" t="s">
        <v>79</v>
      </c>
      <c r="Z1" s="715"/>
      <c r="AA1" s="715"/>
      <c r="AB1" s="715"/>
      <c r="AC1" s="715"/>
      <c r="AD1" s="715"/>
      <c r="AE1" s="715"/>
      <c r="AF1" s="715"/>
      <c r="AG1" s="715"/>
    </row>
    <row r="2" spans="4:39" ht="6.75" customHeight="1"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659"/>
      <c r="Q2" s="659"/>
      <c r="R2" s="19"/>
      <c r="S2" s="19"/>
      <c r="Y2" s="637"/>
      <c r="Z2" s="637"/>
      <c r="AA2" s="20"/>
      <c r="AB2" s="20"/>
      <c r="AM2" s="10"/>
    </row>
    <row r="3" spans="3:45" ht="15" customHeight="1">
      <c r="C3" s="538"/>
      <c r="D3" s="538"/>
      <c r="E3" s="538"/>
      <c r="F3" s="538"/>
      <c r="G3" s="538"/>
      <c r="H3" s="33"/>
      <c r="I3" s="337" t="s">
        <v>182</v>
      </c>
      <c r="J3" s="337"/>
      <c r="K3" s="337"/>
      <c r="L3" s="337"/>
      <c r="M3" s="337"/>
      <c r="N3" s="337"/>
      <c r="O3" s="337"/>
      <c r="P3" s="337"/>
      <c r="Q3" s="538"/>
      <c r="R3" s="538"/>
      <c r="S3" s="538"/>
      <c r="T3" s="538"/>
      <c r="U3" s="18"/>
      <c r="AI3" s="558" t="s">
        <v>124</v>
      </c>
      <c r="AJ3" s="559"/>
      <c r="AK3" s="559"/>
      <c r="AL3" s="559"/>
      <c r="AM3" s="560"/>
      <c r="AN3" s="42"/>
      <c r="AO3" s="558" t="s">
        <v>108</v>
      </c>
      <c r="AP3" s="559"/>
      <c r="AQ3" s="559"/>
      <c r="AR3" s="559"/>
      <c r="AS3" s="560"/>
    </row>
    <row r="4" spans="3:45" ht="22.5" customHeight="1">
      <c r="C4" s="539" t="s">
        <v>125</v>
      </c>
      <c r="D4" s="540"/>
      <c r="E4" s="540"/>
      <c r="F4" s="541"/>
      <c r="G4" s="530">
        <v>39301930070</v>
      </c>
      <c r="H4" s="531"/>
      <c r="I4" s="531"/>
      <c r="J4" s="531"/>
      <c r="K4" s="531"/>
      <c r="L4" s="531"/>
      <c r="M4" s="649" t="s">
        <v>130</v>
      </c>
      <c r="N4" s="651">
        <v>1</v>
      </c>
      <c r="O4" s="652"/>
      <c r="P4" s="653"/>
      <c r="Q4" s="34"/>
      <c r="R4" s="21" t="s">
        <v>103</v>
      </c>
      <c r="S4" s="503" t="s">
        <v>104</v>
      </c>
      <c r="T4" s="504"/>
      <c r="U4" s="504"/>
      <c r="V4" s="505"/>
      <c r="W4" s="638" t="s">
        <v>213</v>
      </c>
      <c r="X4" s="639"/>
      <c r="Y4" s="639"/>
      <c r="Z4" s="639"/>
      <c r="AA4" s="639"/>
      <c r="AB4" s="640"/>
      <c r="AC4" s="506" t="s">
        <v>129</v>
      </c>
      <c r="AD4" s="507"/>
      <c r="AE4" s="490" t="s">
        <v>214</v>
      </c>
      <c r="AF4" s="491"/>
      <c r="AG4" s="492"/>
      <c r="AH4" s="41"/>
      <c r="AI4" s="552"/>
      <c r="AJ4" s="553"/>
      <c r="AK4" s="553"/>
      <c r="AL4" s="553"/>
      <c r="AM4" s="554"/>
      <c r="AN4" s="151"/>
      <c r="AO4" s="739" t="s">
        <v>76</v>
      </c>
      <c r="AP4" s="740"/>
      <c r="AQ4" s="740"/>
      <c r="AR4" s="740"/>
      <c r="AS4" s="741"/>
    </row>
    <row r="5" spans="3:45" ht="18" customHeight="1">
      <c r="C5" s="542" t="s">
        <v>126</v>
      </c>
      <c r="D5" s="543"/>
      <c r="E5" s="543"/>
      <c r="F5" s="544"/>
      <c r="G5" s="532"/>
      <c r="H5" s="533"/>
      <c r="I5" s="533"/>
      <c r="J5" s="533"/>
      <c r="K5" s="533"/>
      <c r="L5" s="533"/>
      <c r="M5" s="650"/>
      <c r="N5" s="654"/>
      <c r="O5" s="655"/>
      <c r="P5" s="656"/>
      <c r="Q5" s="22"/>
      <c r="R5" s="22"/>
      <c r="S5" s="22"/>
      <c r="T5" s="23"/>
      <c r="U5" s="24"/>
      <c r="V5" s="39" t="s">
        <v>121</v>
      </c>
      <c r="W5" s="641" t="s">
        <v>215</v>
      </c>
      <c r="X5" s="641"/>
      <c r="Y5" s="641"/>
      <c r="Z5" s="27" t="s">
        <v>122</v>
      </c>
      <c r="AA5" s="26"/>
      <c r="AB5" s="26"/>
      <c r="AC5" s="26"/>
      <c r="AD5" s="26"/>
      <c r="AE5" s="26"/>
      <c r="AF5" s="26"/>
      <c r="AG5" s="26"/>
      <c r="AH5" s="1"/>
      <c r="AI5" s="555"/>
      <c r="AJ5" s="556"/>
      <c r="AK5" s="556"/>
      <c r="AL5" s="556"/>
      <c r="AM5" s="557"/>
      <c r="AN5" s="151"/>
      <c r="AO5" s="739"/>
      <c r="AP5" s="740"/>
      <c r="AQ5" s="740"/>
      <c r="AR5" s="740"/>
      <c r="AS5" s="741"/>
    </row>
    <row r="6" spans="3:45" ht="22.5" customHeight="1">
      <c r="C6" s="135">
        <f>IF(G4=0,"",IF(LEN(G4)&lt;&gt;11,9,IF(OR(MID(G4,11,1)="0",MID(G4,11,1)="1"),1,IF(OR(MID(G4,11,1)="2",MID(G4,11,1)="3"),21,IF(OR(MID(G4,11,1)="4",MID(G4,11,1)="5",MID(G4,11,1)="6",MID(G4,11,1)="7",MID(G4,11,1)="8"),22,"労保番号エラー？")))))</f>
        <v>1</v>
      </c>
      <c r="D6" s="12"/>
      <c r="E6" s="154" t="str">
        <f>IF(G4=0,"",IF(LEN(G4)&lt;&gt;11,"労保番号エラー？",IF(OR(MID(G4,11,1)="0",MID(G4,11,1)="1"),"一元適用（労災と雇用の両保険）",IF(OR(MID(G4,11,1)="2",MID(G4,11,1)="3"),"二元適用（雇用保険のみ）",IF(OR(MID(G4,11,1)="4",MID(G4,11,1)="5",MID(G4,11,1)="6",MID(G4,11,1)="7",MID(G4,11,1)="8"),"二元適用（労災保険のみ）","労保番号エラー？")))))</f>
        <v>一元適用（労災と雇用の両保険）</v>
      </c>
      <c r="F6" s="153"/>
      <c r="G6" s="153"/>
      <c r="H6" s="153"/>
      <c r="I6" s="153"/>
      <c r="J6" s="153"/>
      <c r="K6" s="153"/>
      <c r="L6" s="153"/>
      <c r="M6" s="153"/>
      <c r="N6" s="153"/>
      <c r="O6" s="13"/>
      <c r="P6" s="19"/>
      <c r="Q6" s="19"/>
      <c r="R6" s="21" t="s">
        <v>105</v>
      </c>
      <c r="S6" s="503" t="s">
        <v>106</v>
      </c>
      <c r="T6" s="504"/>
      <c r="U6" s="504"/>
      <c r="V6" s="505"/>
      <c r="W6" s="509" t="s">
        <v>216</v>
      </c>
      <c r="X6" s="510"/>
      <c r="Y6" s="510"/>
      <c r="Z6" s="510"/>
      <c r="AA6" s="510"/>
      <c r="AB6" s="510"/>
      <c r="AC6" s="510"/>
      <c r="AD6" s="510"/>
      <c r="AE6" s="510"/>
      <c r="AF6" s="510"/>
      <c r="AG6" s="511"/>
      <c r="AH6" s="40"/>
      <c r="AI6" s="558" t="s">
        <v>115</v>
      </c>
      <c r="AJ6" s="559"/>
      <c r="AK6" s="559"/>
      <c r="AL6" s="559"/>
      <c r="AM6" s="560"/>
      <c r="AN6" s="716" t="s">
        <v>208</v>
      </c>
      <c r="AO6" s="43" t="s">
        <v>131</v>
      </c>
      <c r="AP6" s="657">
        <f ca="1">TODAY()</f>
        <v>43571</v>
      </c>
      <c r="AQ6" s="657"/>
      <c r="AR6" s="657"/>
      <c r="AS6" s="658"/>
    </row>
    <row r="7" spans="3:45" ht="13.5" customHeight="1">
      <c r="C7" s="524" t="s">
        <v>120</v>
      </c>
      <c r="D7" s="525"/>
      <c r="E7" s="525"/>
      <c r="F7" s="526"/>
      <c r="G7" s="530" t="s">
        <v>217</v>
      </c>
      <c r="H7" s="531"/>
      <c r="I7" s="531"/>
      <c r="J7" s="531"/>
      <c r="K7" s="531"/>
      <c r="L7" s="531"/>
      <c r="M7" s="531"/>
      <c r="N7" s="531"/>
      <c r="O7" s="531"/>
      <c r="P7" s="531"/>
      <c r="Q7" s="551"/>
      <c r="R7" s="495" t="s">
        <v>127</v>
      </c>
      <c r="S7" s="152"/>
      <c r="T7" s="14"/>
      <c r="U7" s="25"/>
      <c r="V7" s="36"/>
      <c r="W7" s="28"/>
      <c r="X7" s="28"/>
      <c r="Y7" s="642" t="s">
        <v>77</v>
      </c>
      <c r="Z7" s="642"/>
      <c r="AA7" s="37"/>
      <c r="AB7" s="37"/>
      <c r="AC7" s="29"/>
      <c r="AD7" s="29"/>
      <c r="AE7" s="29"/>
      <c r="AF7" s="29"/>
      <c r="AG7" s="32" t="s">
        <v>77</v>
      </c>
      <c r="AH7" s="38"/>
      <c r="AI7" s="733" t="s">
        <v>75</v>
      </c>
      <c r="AJ7" s="734"/>
      <c r="AK7" s="734"/>
      <c r="AL7" s="734"/>
      <c r="AM7" s="735"/>
      <c r="AN7" s="717"/>
      <c r="AO7" s="742" t="s">
        <v>180</v>
      </c>
      <c r="AP7" s="743"/>
      <c r="AQ7" s="743"/>
      <c r="AR7" s="743"/>
      <c r="AS7" s="744"/>
    </row>
    <row r="8" spans="3:45" ht="22.5" customHeight="1">
      <c r="C8" s="527"/>
      <c r="D8" s="528"/>
      <c r="E8" s="528"/>
      <c r="F8" s="529"/>
      <c r="G8" s="532"/>
      <c r="H8" s="533"/>
      <c r="I8" s="533"/>
      <c r="J8" s="533"/>
      <c r="K8" s="533"/>
      <c r="L8" s="533"/>
      <c r="M8" s="533"/>
      <c r="N8" s="533"/>
      <c r="O8" s="533"/>
      <c r="P8" s="533"/>
      <c r="Q8" s="551"/>
      <c r="R8" s="495"/>
      <c r="S8" s="503" t="s">
        <v>107</v>
      </c>
      <c r="T8" s="504"/>
      <c r="U8" s="504"/>
      <c r="V8" s="505"/>
      <c r="W8" s="490"/>
      <c r="X8" s="491"/>
      <c r="Y8" s="491"/>
      <c r="Z8" s="492"/>
      <c r="AA8" s="31" t="s">
        <v>123</v>
      </c>
      <c r="AB8" s="487" t="s">
        <v>128</v>
      </c>
      <c r="AC8" s="488"/>
      <c r="AD8" s="489"/>
      <c r="AE8" s="490"/>
      <c r="AF8" s="491"/>
      <c r="AG8" s="492"/>
      <c r="AH8" s="30" t="s">
        <v>78</v>
      </c>
      <c r="AI8" s="736"/>
      <c r="AJ8" s="737"/>
      <c r="AK8" s="737"/>
      <c r="AL8" s="737"/>
      <c r="AM8" s="738"/>
      <c r="AN8" s="745" t="s">
        <v>209</v>
      </c>
      <c r="AO8" s="742"/>
      <c r="AP8" s="743"/>
      <c r="AQ8" s="743"/>
      <c r="AR8" s="743"/>
      <c r="AS8" s="744"/>
    </row>
    <row r="9" spans="21:23" ht="11.25" customHeight="1" thickBot="1">
      <c r="U9" s="11"/>
      <c r="V9" s="11"/>
      <c r="W9" s="11"/>
    </row>
    <row r="10" spans="3:45" ht="18.75" customHeight="1">
      <c r="C10" s="51"/>
      <c r="D10" s="52"/>
      <c r="E10" s="52"/>
      <c r="F10" s="52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02">
        <f ca="1">TODAY()-365</f>
        <v>43206</v>
      </c>
      <c r="V10" s="502"/>
      <c r="W10" s="502"/>
      <c r="X10" s="502"/>
      <c r="Y10" s="502"/>
      <c r="Z10" s="502"/>
      <c r="AA10" s="502"/>
      <c r="AB10" s="502"/>
      <c r="AC10" s="502"/>
      <c r="AD10" s="502"/>
      <c r="AE10" s="502"/>
      <c r="AF10" s="502"/>
      <c r="AG10" s="502"/>
      <c r="AH10" s="502"/>
      <c r="AI10" s="502"/>
      <c r="AJ10" s="502"/>
      <c r="AK10" s="89"/>
      <c r="AL10" s="89"/>
      <c r="AM10" s="89"/>
      <c r="AN10" s="53"/>
      <c r="AO10" s="53"/>
      <c r="AP10" s="53"/>
      <c r="AQ10" s="52"/>
      <c r="AR10" s="52"/>
      <c r="AS10" s="90"/>
    </row>
    <row r="11" spans="3:45" ht="16.5" customHeight="1">
      <c r="C11" s="54"/>
      <c r="D11" s="534" t="s">
        <v>93</v>
      </c>
      <c r="E11" s="534"/>
      <c r="F11" s="534"/>
      <c r="G11" s="535"/>
      <c r="H11" s="56"/>
      <c r="I11" s="57"/>
      <c r="J11" s="57"/>
      <c r="K11" s="57"/>
      <c r="L11" s="57"/>
      <c r="M11" s="537" t="s">
        <v>136</v>
      </c>
      <c r="N11" s="537"/>
      <c r="O11" s="537"/>
      <c r="P11" s="537"/>
      <c r="Q11" s="537"/>
      <c r="R11" s="537"/>
      <c r="S11" s="537"/>
      <c r="T11" s="537"/>
      <c r="U11" s="537"/>
      <c r="V11" s="537"/>
      <c r="W11" s="537"/>
      <c r="X11" s="537"/>
      <c r="Y11" s="537"/>
      <c r="Z11" s="537"/>
      <c r="AA11" s="493"/>
      <c r="AB11" s="494"/>
      <c r="AC11" s="105"/>
      <c r="AD11" s="56"/>
      <c r="AE11" s="57"/>
      <c r="AF11" s="665" t="s">
        <v>1</v>
      </c>
      <c r="AG11" s="665"/>
      <c r="AH11" s="665"/>
      <c r="AI11" s="665"/>
      <c r="AJ11" s="665"/>
      <c r="AK11" s="665"/>
      <c r="AL11" s="665"/>
      <c r="AM11" s="665"/>
      <c r="AN11" s="665"/>
      <c r="AO11" s="665"/>
      <c r="AP11" s="665"/>
      <c r="AQ11" s="665"/>
      <c r="AR11" s="92"/>
      <c r="AS11" s="93"/>
    </row>
    <row r="12" spans="3:45" ht="22.5" customHeight="1">
      <c r="C12" s="50"/>
      <c r="D12" s="521"/>
      <c r="E12" s="521"/>
      <c r="F12" s="521"/>
      <c r="G12" s="536"/>
      <c r="H12" s="59" t="s">
        <v>137</v>
      </c>
      <c r="I12" s="60"/>
      <c r="J12" s="60"/>
      <c r="K12" s="60"/>
      <c r="L12" s="60"/>
      <c r="M12" s="60"/>
      <c r="N12" s="60"/>
      <c r="O12" s="60"/>
      <c r="P12" s="61"/>
      <c r="Q12" s="45" t="s">
        <v>138</v>
      </c>
      <c r="R12" s="45"/>
      <c r="S12" s="44"/>
      <c r="T12" s="44"/>
      <c r="U12" s="44"/>
      <c r="V12" s="44"/>
      <c r="W12" s="67" t="s">
        <v>139</v>
      </c>
      <c r="X12" s="68"/>
      <c r="Y12" s="61"/>
      <c r="Z12" s="67" t="s">
        <v>140</v>
      </c>
      <c r="AA12" s="71"/>
      <c r="AB12" s="61"/>
      <c r="AC12" s="44"/>
      <c r="AD12" s="67" t="s">
        <v>141</v>
      </c>
      <c r="AE12" s="71"/>
      <c r="AF12" s="61"/>
      <c r="AG12" s="67" t="s">
        <v>142</v>
      </c>
      <c r="AH12" s="71"/>
      <c r="AI12" s="71"/>
      <c r="AJ12" s="61"/>
      <c r="AK12" s="45" t="s">
        <v>143</v>
      </c>
      <c r="AL12" s="45"/>
      <c r="AM12" s="44"/>
      <c r="AN12" s="35"/>
      <c r="AO12" s="35"/>
      <c r="AP12" s="35"/>
      <c r="AQ12" s="35"/>
      <c r="AR12" s="35"/>
      <c r="AS12" s="91"/>
    </row>
    <row r="13" spans="3:45" ht="22.5" customHeight="1">
      <c r="C13" s="50"/>
      <c r="D13" s="35"/>
      <c r="E13" s="35"/>
      <c r="F13" s="35"/>
      <c r="G13" s="55"/>
      <c r="H13" s="549" t="s">
        <v>94</v>
      </c>
      <c r="I13" s="545"/>
      <c r="J13" s="545"/>
      <c r="K13" s="545"/>
      <c r="L13" s="545"/>
      <c r="M13" s="545"/>
      <c r="N13" s="545"/>
      <c r="O13" s="545"/>
      <c r="P13" s="550"/>
      <c r="Q13" s="513" t="s">
        <v>97</v>
      </c>
      <c r="R13" s="513"/>
      <c r="S13" s="513"/>
      <c r="T13" s="513"/>
      <c r="U13" s="513"/>
      <c r="V13" s="513"/>
      <c r="W13" s="549" t="s">
        <v>102</v>
      </c>
      <c r="X13" s="545"/>
      <c r="Y13" s="550"/>
      <c r="Z13" s="549" t="s">
        <v>112</v>
      </c>
      <c r="AA13" s="545"/>
      <c r="AB13" s="550"/>
      <c r="AC13" s="44"/>
      <c r="AD13" s="549" t="s">
        <v>116</v>
      </c>
      <c r="AE13" s="545"/>
      <c r="AF13" s="550"/>
      <c r="AG13" s="512" t="s">
        <v>96</v>
      </c>
      <c r="AH13" s="513"/>
      <c r="AI13" s="513"/>
      <c r="AJ13" s="514"/>
      <c r="AK13" s="545" t="s">
        <v>112</v>
      </c>
      <c r="AL13" s="545"/>
      <c r="AM13" s="545"/>
      <c r="AN13" s="545"/>
      <c r="AO13" s="546" t="s">
        <v>144</v>
      </c>
      <c r="AP13" s="547"/>
      <c r="AQ13" s="547"/>
      <c r="AR13" s="547"/>
      <c r="AS13" s="548"/>
    </row>
    <row r="14" spans="3:45" ht="15" customHeight="1">
      <c r="C14" s="50"/>
      <c r="D14" s="35"/>
      <c r="E14" s="35"/>
      <c r="F14" s="35"/>
      <c r="G14" s="55"/>
      <c r="H14" s="62"/>
      <c r="I14" s="35"/>
      <c r="J14" s="35"/>
      <c r="K14" s="35"/>
      <c r="L14" s="35"/>
      <c r="M14" s="35"/>
      <c r="N14" s="35"/>
      <c r="O14" s="35"/>
      <c r="P14" s="63"/>
      <c r="Q14" s="564" t="s">
        <v>100</v>
      </c>
      <c r="R14" s="564"/>
      <c r="S14" s="564"/>
      <c r="T14" s="564"/>
      <c r="U14" s="564"/>
      <c r="V14" s="564"/>
      <c r="W14" s="561" t="s">
        <v>111</v>
      </c>
      <c r="X14" s="562"/>
      <c r="Y14" s="563"/>
      <c r="Z14" s="496" t="s">
        <v>133</v>
      </c>
      <c r="AA14" s="497"/>
      <c r="AB14" s="498"/>
      <c r="AC14" s="44"/>
      <c r="AD14" s="573" t="s">
        <v>145</v>
      </c>
      <c r="AE14" s="574"/>
      <c r="AF14" s="575"/>
      <c r="AG14" s="561" t="s">
        <v>117</v>
      </c>
      <c r="AH14" s="562"/>
      <c r="AI14" s="562"/>
      <c r="AJ14" s="563"/>
      <c r="AK14" s="44"/>
      <c r="AL14" s="44"/>
      <c r="AM14" s="46" t="s">
        <v>134</v>
      </c>
      <c r="AN14" s="44"/>
      <c r="AO14" s="568">
        <f ca="1">TODAY()-365</f>
        <v>43206</v>
      </c>
      <c r="AP14" s="569"/>
      <c r="AQ14" s="569"/>
      <c r="AR14" s="47" t="s">
        <v>119</v>
      </c>
      <c r="AS14" s="95"/>
    </row>
    <row r="15" spans="3:45" ht="20.25" customHeight="1">
      <c r="C15" s="520" t="s">
        <v>132</v>
      </c>
      <c r="D15" s="521"/>
      <c r="E15" s="521"/>
      <c r="F15" s="521"/>
      <c r="G15" s="55"/>
      <c r="H15" s="64"/>
      <c r="I15" s="65"/>
      <c r="J15" s="65"/>
      <c r="K15" s="65"/>
      <c r="L15" s="65"/>
      <c r="M15" s="65"/>
      <c r="N15" s="65"/>
      <c r="O15" s="65"/>
      <c r="P15" s="66"/>
      <c r="Q15" s="519" t="s">
        <v>101</v>
      </c>
      <c r="R15" s="519"/>
      <c r="S15" s="519"/>
      <c r="T15" s="519"/>
      <c r="U15" s="519"/>
      <c r="V15" s="519"/>
      <c r="W15" s="69"/>
      <c r="X15" s="70"/>
      <c r="Y15" s="66"/>
      <c r="Z15" s="72"/>
      <c r="AA15" s="70"/>
      <c r="AB15" s="66"/>
      <c r="AC15" s="44"/>
      <c r="AD15" s="565" t="s">
        <v>146</v>
      </c>
      <c r="AE15" s="566"/>
      <c r="AF15" s="567"/>
      <c r="AG15" s="577" t="s">
        <v>118</v>
      </c>
      <c r="AH15" s="578"/>
      <c r="AI15" s="578"/>
      <c r="AJ15" s="579"/>
      <c r="AK15" s="44"/>
      <c r="AL15" s="44"/>
      <c r="AM15" s="44"/>
      <c r="AN15" s="44"/>
      <c r="AO15" s="570" t="s">
        <v>147</v>
      </c>
      <c r="AP15" s="571"/>
      <c r="AQ15" s="571"/>
      <c r="AR15" s="571"/>
      <c r="AS15" s="96"/>
    </row>
    <row r="16" spans="3:45" ht="22.5" customHeight="1">
      <c r="C16" s="522"/>
      <c r="D16" s="523"/>
      <c r="E16" s="523"/>
      <c r="F16" s="523"/>
      <c r="G16" s="65"/>
      <c r="H16" s="517" t="s">
        <v>95</v>
      </c>
      <c r="I16" s="518"/>
      <c r="J16" s="495" t="s">
        <v>99</v>
      </c>
      <c r="K16" s="495"/>
      <c r="L16" s="495"/>
      <c r="M16" s="495"/>
      <c r="N16" s="495"/>
      <c r="O16" s="495"/>
      <c r="P16" s="495"/>
      <c r="Q16" s="517" t="s">
        <v>95</v>
      </c>
      <c r="R16" s="518"/>
      <c r="S16" s="508" t="s">
        <v>98</v>
      </c>
      <c r="T16" s="508"/>
      <c r="U16" s="508"/>
      <c r="V16" s="508"/>
      <c r="W16" s="74" t="s">
        <v>95</v>
      </c>
      <c r="X16" s="495" t="s">
        <v>98</v>
      </c>
      <c r="Y16" s="495"/>
      <c r="Z16" s="74" t="s">
        <v>95</v>
      </c>
      <c r="AA16" s="495" t="s">
        <v>98</v>
      </c>
      <c r="AB16" s="495"/>
      <c r="AC16" s="58"/>
      <c r="AD16" s="56" t="s">
        <v>0</v>
      </c>
      <c r="AE16" s="572" t="s">
        <v>113</v>
      </c>
      <c r="AF16" s="494"/>
      <c r="AG16" s="57" t="s">
        <v>135</v>
      </c>
      <c r="AH16" s="572" t="s">
        <v>113</v>
      </c>
      <c r="AI16" s="493"/>
      <c r="AJ16" s="494"/>
      <c r="AK16" s="493" t="s">
        <v>0</v>
      </c>
      <c r="AL16" s="493"/>
      <c r="AM16" s="572" t="s">
        <v>113</v>
      </c>
      <c r="AN16" s="494"/>
      <c r="AO16" s="57" t="s">
        <v>95</v>
      </c>
      <c r="AP16" s="572" t="s">
        <v>114</v>
      </c>
      <c r="AQ16" s="493"/>
      <c r="AR16" s="493"/>
      <c r="AS16" s="576"/>
    </row>
    <row r="17" spans="3:45" ht="22.5" customHeight="1">
      <c r="C17" s="515">
        <f ca="1">TODAY()-365</f>
        <v>43206</v>
      </c>
      <c r="D17" s="516"/>
      <c r="E17" s="516"/>
      <c r="F17" s="77" t="s">
        <v>148</v>
      </c>
      <c r="G17" s="78" t="s">
        <v>81</v>
      </c>
      <c r="H17" s="662">
        <f>IF($C$6=21,0,'賃金入力表'!G11)</f>
        <v>5</v>
      </c>
      <c r="I17" s="663"/>
      <c r="J17" s="499">
        <f>IF($C$6=21,0,'賃金入力表'!I11)</f>
        <v>3650000</v>
      </c>
      <c r="K17" s="499"/>
      <c r="L17" s="499"/>
      <c r="M17" s="499"/>
      <c r="N17" s="499"/>
      <c r="O17" s="499"/>
      <c r="P17" s="499"/>
      <c r="Q17" s="643">
        <f>IF($C$6=21,0,'賃金入力表'!P11)</f>
        <v>0</v>
      </c>
      <c r="R17" s="644"/>
      <c r="S17" s="499">
        <f>IF($C$6=21,0,'賃金入力表'!R11)</f>
        <v>0</v>
      </c>
      <c r="T17" s="499"/>
      <c r="U17" s="499"/>
      <c r="V17" s="499"/>
      <c r="W17" s="123">
        <f>IF($C$6=21,0,'賃金入力表'!V11)</f>
        <v>0</v>
      </c>
      <c r="X17" s="499">
        <f>IF($C$6=21,0,'賃金入力表'!W11)</f>
        <v>0</v>
      </c>
      <c r="Y17" s="499"/>
      <c r="Z17" s="123">
        <f>H17+Q17+W17</f>
        <v>5</v>
      </c>
      <c r="AA17" s="499">
        <f>J17+S17+X17</f>
        <v>3650000</v>
      </c>
      <c r="AB17" s="499"/>
      <c r="AC17" s="75"/>
      <c r="AD17" s="120">
        <f>IF($C$6=22,0,'賃金入力表'!G11)</f>
        <v>5</v>
      </c>
      <c r="AE17" s="500">
        <f>IF($C$6=22,0,'賃金入力表'!I11)</f>
        <v>3650000</v>
      </c>
      <c r="AF17" s="501"/>
      <c r="AG17" s="120">
        <f>IF($C$6=22,0,'賃金入力表'!P11)</f>
        <v>0</v>
      </c>
      <c r="AH17" s="500">
        <f>IF($C$6=22,0,'賃金入力表'!R11)</f>
        <v>0</v>
      </c>
      <c r="AI17" s="581"/>
      <c r="AJ17" s="501"/>
      <c r="AK17" s="581">
        <f>AD17+AG17</f>
        <v>5</v>
      </c>
      <c r="AL17" s="581"/>
      <c r="AM17" s="500">
        <f>AE17+AH17</f>
        <v>3650000</v>
      </c>
      <c r="AN17" s="501"/>
      <c r="AO17" s="120">
        <f>IF($C$6=22,0,'賃金入力表'!Y11)</f>
        <v>0</v>
      </c>
      <c r="AP17" s="500">
        <f>IF($C$6=22,0,'賃金入力表'!Z11)</f>
        <v>0</v>
      </c>
      <c r="AQ17" s="581"/>
      <c r="AR17" s="581"/>
      <c r="AS17" s="582"/>
    </row>
    <row r="18" spans="3:45" ht="22.5" customHeight="1">
      <c r="C18" s="50"/>
      <c r="D18" s="35"/>
      <c r="E18" s="35"/>
      <c r="F18" s="48" t="s">
        <v>82</v>
      </c>
      <c r="G18" s="73" t="s">
        <v>81</v>
      </c>
      <c r="H18" s="593">
        <f>IF($C$6=21,0,'賃金入力表'!G12)</f>
        <v>0</v>
      </c>
      <c r="I18" s="594"/>
      <c r="J18" s="485">
        <f>IF($C$6=21,0,'賃金入力表'!I12)</f>
        <v>0</v>
      </c>
      <c r="K18" s="485"/>
      <c r="L18" s="485"/>
      <c r="M18" s="485"/>
      <c r="N18" s="485"/>
      <c r="O18" s="485"/>
      <c r="P18" s="485"/>
      <c r="Q18" s="647">
        <f>IF($C$6=21,0,'賃金入力表'!P12)</f>
        <v>0</v>
      </c>
      <c r="R18" s="648"/>
      <c r="S18" s="485">
        <f>IF($C$6=21,0,'賃金入力表'!R12)</f>
        <v>0</v>
      </c>
      <c r="T18" s="485"/>
      <c r="U18" s="485"/>
      <c r="V18" s="485"/>
      <c r="W18" s="124">
        <f>IF($C$6=21,0,'賃金入力表'!V12)</f>
        <v>0</v>
      </c>
      <c r="X18" s="485">
        <f>IF($C$6=21,0,'賃金入力表'!W12)</f>
        <v>0</v>
      </c>
      <c r="Y18" s="486"/>
      <c r="Z18" s="124">
        <f aca="true" t="shared" si="0" ref="Z18:Z31">H18+Q18+W18</f>
        <v>0</v>
      </c>
      <c r="AA18" s="485">
        <f aca="true" t="shared" si="1" ref="AA18:AA31">J18+S18+X18</f>
        <v>0</v>
      </c>
      <c r="AB18" s="486"/>
      <c r="AC18" s="75"/>
      <c r="AD18" s="121">
        <f>IF($C$6=22,0,'賃金入力表'!G12)</f>
        <v>0</v>
      </c>
      <c r="AE18" s="580">
        <f>IF($C$6=22,0,'賃金入力表'!I12)</f>
        <v>0</v>
      </c>
      <c r="AF18" s="486"/>
      <c r="AG18" s="122">
        <f>IF($C$6=22,0,'賃金入力表'!P12)</f>
        <v>0</v>
      </c>
      <c r="AH18" s="580">
        <f>IF($C$6=22,0,'賃金入力表'!R12)</f>
        <v>0</v>
      </c>
      <c r="AI18" s="485"/>
      <c r="AJ18" s="486"/>
      <c r="AK18" s="485">
        <f aca="true" t="shared" si="2" ref="AK18:AK31">AD18+AG18</f>
        <v>0</v>
      </c>
      <c r="AL18" s="485"/>
      <c r="AM18" s="580">
        <f aca="true" t="shared" si="3" ref="AM18:AM31">AE18+AH18</f>
        <v>0</v>
      </c>
      <c r="AN18" s="486"/>
      <c r="AO18" s="122">
        <f>IF($C$6=22,0,'賃金入力表'!Y12)</f>
        <v>0</v>
      </c>
      <c r="AP18" s="583">
        <f>IF($C$6=22,0,'賃金入力表'!Z12)</f>
        <v>0</v>
      </c>
      <c r="AQ18" s="584"/>
      <c r="AR18" s="584"/>
      <c r="AS18" s="585"/>
    </row>
    <row r="19" spans="3:45" ht="22.5" customHeight="1">
      <c r="C19" s="79"/>
      <c r="D19" s="80"/>
      <c r="E19" s="80"/>
      <c r="F19" s="81" t="s">
        <v>83</v>
      </c>
      <c r="G19" s="82" t="s">
        <v>81</v>
      </c>
      <c r="H19" s="620">
        <f>IF($C$6=21,0,'賃金入力表'!G13)</f>
        <v>0</v>
      </c>
      <c r="I19" s="621"/>
      <c r="J19" s="581">
        <f>IF($C$6=21,0,'賃金入力表'!I13)</f>
        <v>0</v>
      </c>
      <c r="K19" s="581"/>
      <c r="L19" s="581"/>
      <c r="M19" s="581"/>
      <c r="N19" s="581"/>
      <c r="O19" s="581"/>
      <c r="P19" s="581"/>
      <c r="Q19" s="645">
        <f>IF($C$6=21,0,'賃金入力表'!P13)</f>
        <v>0</v>
      </c>
      <c r="R19" s="646"/>
      <c r="S19" s="581">
        <f>IF($C$6=21,0,'賃金入力表'!R13)</f>
        <v>0</v>
      </c>
      <c r="T19" s="581"/>
      <c r="U19" s="581"/>
      <c r="V19" s="581"/>
      <c r="W19" s="149">
        <f>IF($C$6=21,0,'賃金入力表'!V13)</f>
        <v>0</v>
      </c>
      <c r="X19" s="581">
        <f>IF($C$6=21,0,'賃金入力表'!W13)</f>
        <v>0</v>
      </c>
      <c r="Y19" s="581"/>
      <c r="Z19" s="124">
        <f t="shared" si="0"/>
        <v>0</v>
      </c>
      <c r="AA19" s="485">
        <f t="shared" si="1"/>
        <v>0</v>
      </c>
      <c r="AB19" s="486"/>
      <c r="AC19" s="75"/>
      <c r="AD19" s="120">
        <f>IF($C$6=22,0,'賃金入力表'!G13)</f>
        <v>0</v>
      </c>
      <c r="AE19" s="500">
        <f>IF($C$6=22,0,'賃金入力表'!I13)</f>
        <v>0</v>
      </c>
      <c r="AF19" s="501"/>
      <c r="AG19" s="120">
        <f>IF($C$6=22,0,'賃金入力表'!P13)</f>
        <v>0</v>
      </c>
      <c r="AH19" s="500">
        <f>IF($C$6=22,0,'賃金入力表'!R13)</f>
        <v>0</v>
      </c>
      <c r="AI19" s="581"/>
      <c r="AJ19" s="501"/>
      <c r="AK19" s="581">
        <f t="shared" si="2"/>
        <v>0</v>
      </c>
      <c r="AL19" s="581"/>
      <c r="AM19" s="500">
        <f t="shared" si="3"/>
        <v>0</v>
      </c>
      <c r="AN19" s="501"/>
      <c r="AO19" s="120">
        <f>IF($C$6=22,0,'賃金入力表'!Y13)</f>
        <v>0</v>
      </c>
      <c r="AP19" s="671">
        <f>IF($C$6=22,0,'賃金入力表'!Z13)</f>
        <v>0</v>
      </c>
      <c r="AQ19" s="672"/>
      <c r="AR19" s="672"/>
      <c r="AS19" s="673"/>
    </row>
    <row r="20" spans="3:45" ht="22.5" customHeight="1">
      <c r="C20" s="50"/>
      <c r="D20" s="35"/>
      <c r="E20" s="35"/>
      <c r="F20" s="48" t="s">
        <v>84</v>
      </c>
      <c r="G20" s="73" t="s">
        <v>81</v>
      </c>
      <c r="H20" s="593">
        <f>IF($C$6=21,0,'賃金入力表'!G14)</f>
        <v>0</v>
      </c>
      <c r="I20" s="594"/>
      <c r="J20" s="485">
        <f>IF($C$6=21,0,'賃金入力表'!I14)</f>
        <v>0</v>
      </c>
      <c r="K20" s="485"/>
      <c r="L20" s="485"/>
      <c r="M20" s="485"/>
      <c r="N20" s="485"/>
      <c r="O20" s="485"/>
      <c r="P20" s="485"/>
      <c r="Q20" s="647">
        <f>IF($C$6=21,0,'賃金入力表'!P14)</f>
        <v>0</v>
      </c>
      <c r="R20" s="648"/>
      <c r="S20" s="485">
        <f>IF($C$6=21,0,'賃金入力表'!R14)</f>
        <v>0</v>
      </c>
      <c r="T20" s="485"/>
      <c r="U20" s="485"/>
      <c r="V20" s="485"/>
      <c r="W20" s="124">
        <f>IF($C$6=21,0,'賃金入力表'!V14)</f>
        <v>0</v>
      </c>
      <c r="X20" s="485">
        <f>IF($C$6=21,0,'賃金入力表'!W14)</f>
        <v>0</v>
      </c>
      <c r="Y20" s="486"/>
      <c r="Z20" s="124">
        <f t="shared" si="0"/>
        <v>0</v>
      </c>
      <c r="AA20" s="485">
        <f t="shared" si="1"/>
        <v>0</v>
      </c>
      <c r="AB20" s="486"/>
      <c r="AC20" s="75"/>
      <c r="AD20" s="121">
        <f>IF($C$6=22,0,'賃金入力表'!G14)</f>
        <v>0</v>
      </c>
      <c r="AE20" s="580">
        <f>IF($C$6=22,0,'賃金入力表'!I14)</f>
        <v>0</v>
      </c>
      <c r="AF20" s="486"/>
      <c r="AG20" s="122">
        <f>IF($C$6=22,0,'賃金入力表'!P14)</f>
        <v>0</v>
      </c>
      <c r="AH20" s="580">
        <f>IF($C$6=22,0,'賃金入力表'!R14)</f>
        <v>0</v>
      </c>
      <c r="AI20" s="485"/>
      <c r="AJ20" s="486"/>
      <c r="AK20" s="485">
        <f t="shared" si="2"/>
        <v>0</v>
      </c>
      <c r="AL20" s="485"/>
      <c r="AM20" s="580">
        <f t="shared" si="3"/>
        <v>0</v>
      </c>
      <c r="AN20" s="486"/>
      <c r="AO20" s="122">
        <f>IF($C$6=22,0,'賃金入力表'!Y14)</f>
        <v>0</v>
      </c>
      <c r="AP20" s="583">
        <f>IF($C$6=22,0,'賃金入力表'!Z14)</f>
        <v>0</v>
      </c>
      <c r="AQ20" s="584"/>
      <c r="AR20" s="584"/>
      <c r="AS20" s="585"/>
    </row>
    <row r="21" spans="3:45" ht="22.5" customHeight="1">
      <c r="C21" s="79"/>
      <c r="D21" s="80"/>
      <c r="E21" s="80"/>
      <c r="F21" s="81" t="s">
        <v>85</v>
      </c>
      <c r="G21" s="82" t="s">
        <v>81</v>
      </c>
      <c r="H21" s="620">
        <f>IF($C$6=21,0,'賃金入力表'!G15)</f>
        <v>0</v>
      </c>
      <c r="I21" s="621"/>
      <c r="J21" s="581">
        <f>IF($C$6=21,0,'賃金入力表'!I15)</f>
        <v>0</v>
      </c>
      <c r="K21" s="581"/>
      <c r="L21" s="581"/>
      <c r="M21" s="581"/>
      <c r="N21" s="581"/>
      <c r="O21" s="581"/>
      <c r="P21" s="581"/>
      <c r="Q21" s="645">
        <f>IF($C$6=21,0,'賃金入力表'!P15)</f>
        <v>0</v>
      </c>
      <c r="R21" s="646"/>
      <c r="S21" s="581">
        <f>IF($C$6=21,0,'賃金入力表'!R15)</f>
        <v>0</v>
      </c>
      <c r="T21" s="581"/>
      <c r="U21" s="581"/>
      <c r="V21" s="581"/>
      <c r="W21" s="149">
        <f>IF($C$6=21,0,'賃金入力表'!V15)</f>
        <v>0</v>
      </c>
      <c r="X21" s="581">
        <f>IF($C$6=21,0,'賃金入力表'!W15)</f>
        <v>0</v>
      </c>
      <c r="Y21" s="581"/>
      <c r="Z21" s="124">
        <f t="shared" si="0"/>
        <v>0</v>
      </c>
      <c r="AA21" s="485">
        <f t="shared" si="1"/>
        <v>0</v>
      </c>
      <c r="AB21" s="486"/>
      <c r="AC21" s="75"/>
      <c r="AD21" s="120">
        <f>IF($C$6=22,0,'賃金入力表'!G15)</f>
        <v>0</v>
      </c>
      <c r="AE21" s="500">
        <f>IF($C$6=22,0,'賃金入力表'!I15)</f>
        <v>0</v>
      </c>
      <c r="AF21" s="501"/>
      <c r="AG21" s="120">
        <f>IF($C$6=22,0,'賃金入力表'!P15)</f>
        <v>0</v>
      </c>
      <c r="AH21" s="500">
        <f>IF($C$6=22,0,'賃金入力表'!R15)</f>
        <v>0</v>
      </c>
      <c r="AI21" s="581"/>
      <c r="AJ21" s="501"/>
      <c r="AK21" s="581">
        <f t="shared" si="2"/>
        <v>0</v>
      </c>
      <c r="AL21" s="581"/>
      <c r="AM21" s="500">
        <f t="shared" si="3"/>
        <v>0</v>
      </c>
      <c r="AN21" s="501"/>
      <c r="AO21" s="120">
        <f>IF($C$6=22,0,'賃金入力表'!Y15)</f>
        <v>0</v>
      </c>
      <c r="AP21" s="671">
        <f>IF($C$6=22,0,'賃金入力表'!Z15)</f>
        <v>0</v>
      </c>
      <c r="AQ21" s="672"/>
      <c r="AR21" s="672"/>
      <c r="AS21" s="673"/>
    </row>
    <row r="22" spans="3:45" ht="22.5" customHeight="1">
      <c r="C22" s="50"/>
      <c r="D22" s="35"/>
      <c r="E22" s="35"/>
      <c r="F22" s="48" t="s">
        <v>86</v>
      </c>
      <c r="G22" s="73" t="s">
        <v>81</v>
      </c>
      <c r="H22" s="593">
        <f>IF($C$6=21,0,'賃金入力表'!G16)</f>
        <v>0</v>
      </c>
      <c r="I22" s="594"/>
      <c r="J22" s="485">
        <f>IF($C$6=21,0,'賃金入力表'!I16)</f>
        <v>0</v>
      </c>
      <c r="K22" s="485"/>
      <c r="L22" s="485"/>
      <c r="M22" s="485"/>
      <c r="N22" s="485"/>
      <c r="O22" s="485"/>
      <c r="P22" s="485"/>
      <c r="Q22" s="647">
        <f>IF($C$6=21,0,'賃金入力表'!P16)</f>
        <v>0</v>
      </c>
      <c r="R22" s="648"/>
      <c r="S22" s="485">
        <f>IF($C$6=21,0,'賃金入力表'!R16)</f>
        <v>0</v>
      </c>
      <c r="T22" s="485"/>
      <c r="U22" s="485"/>
      <c r="V22" s="485"/>
      <c r="W22" s="124">
        <f>IF($C$6=21,0,'賃金入力表'!V16)</f>
        <v>0</v>
      </c>
      <c r="X22" s="485">
        <f>IF($C$6=21,0,'賃金入力表'!W16)</f>
        <v>0</v>
      </c>
      <c r="Y22" s="486"/>
      <c r="Z22" s="124">
        <f t="shared" si="0"/>
        <v>0</v>
      </c>
      <c r="AA22" s="485">
        <f t="shared" si="1"/>
        <v>0</v>
      </c>
      <c r="AB22" s="486"/>
      <c r="AC22" s="75"/>
      <c r="AD22" s="121">
        <f>IF($C$6=22,0,'賃金入力表'!G16)</f>
        <v>0</v>
      </c>
      <c r="AE22" s="580">
        <f>IF($C$6=22,0,'賃金入力表'!I16)</f>
        <v>0</v>
      </c>
      <c r="AF22" s="486"/>
      <c r="AG22" s="122">
        <f>IF($C$6=22,0,'賃金入力表'!P16)</f>
        <v>0</v>
      </c>
      <c r="AH22" s="580">
        <f>IF($C$6=22,0,'賃金入力表'!R16)</f>
        <v>0</v>
      </c>
      <c r="AI22" s="485"/>
      <c r="AJ22" s="486"/>
      <c r="AK22" s="485">
        <f t="shared" si="2"/>
        <v>0</v>
      </c>
      <c r="AL22" s="485"/>
      <c r="AM22" s="580">
        <f t="shared" si="3"/>
        <v>0</v>
      </c>
      <c r="AN22" s="486"/>
      <c r="AO22" s="122">
        <f>IF($C$6=22,0,'賃金入力表'!Y16)</f>
        <v>0</v>
      </c>
      <c r="AP22" s="583">
        <f>IF($C$6=22,0,'賃金入力表'!Z16)</f>
        <v>0</v>
      </c>
      <c r="AQ22" s="584"/>
      <c r="AR22" s="584"/>
      <c r="AS22" s="585"/>
    </row>
    <row r="23" spans="3:45" ht="22.5" customHeight="1">
      <c r="C23" s="79"/>
      <c r="D23" s="80"/>
      <c r="E23" s="80"/>
      <c r="F23" s="81" t="s">
        <v>87</v>
      </c>
      <c r="G23" s="82" t="s">
        <v>81</v>
      </c>
      <c r="H23" s="620">
        <f>IF($C$6=21,0,'賃金入力表'!G17)</f>
        <v>0</v>
      </c>
      <c r="I23" s="621"/>
      <c r="J23" s="581">
        <f>IF($C$6=21,0,'賃金入力表'!I17)</f>
        <v>0</v>
      </c>
      <c r="K23" s="581"/>
      <c r="L23" s="581"/>
      <c r="M23" s="581"/>
      <c r="N23" s="581"/>
      <c r="O23" s="581"/>
      <c r="P23" s="581"/>
      <c r="Q23" s="645">
        <f>IF($C$6=21,0,'賃金入力表'!P17)</f>
        <v>0</v>
      </c>
      <c r="R23" s="646"/>
      <c r="S23" s="581">
        <f>IF($C$6=21,0,'賃金入力表'!R17)</f>
        <v>0</v>
      </c>
      <c r="T23" s="581"/>
      <c r="U23" s="581"/>
      <c r="V23" s="581"/>
      <c r="W23" s="149">
        <f>IF($C$6=21,0,'賃金入力表'!V17)</f>
        <v>0</v>
      </c>
      <c r="X23" s="581">
        <f>IF($C$6=21,0,'賃金入力表'!W17)</f>
        <v>0</v>
      </c>
      <c r="Y23" s="581"/>
      <c r="Z23" s="124">
        <f t="shared" si="0"/>
        <v>0</v>
      </c>
      <c r="AA23" s="485">
        <f t="shared" si="1"/>
        <v>0</v>
      </c>
      <c r="AB23" s="486"/>
      <c r="AC23" s="75"/>
      <c r="AD23" s="120">
        <f>IF($C$6=22,0,'賃金入力表'!G17)</f>
        <v>0</v>
      </c>
      <c r="AE23" s="500">
        <f>IF($C$6=22,0,'賃金入力表'!I17)</f>
        <v>0</v>
      </c>
      <c r="AF23" s="501"/>
      <c r="AG23" s="120">
        <f>IF($C$6=22,0,'賃金入力表'!P17)</f>
        <v>0</v>
      </c>
      <c r="AH23" s="500">
        <f>IF($C$6=22,0,'賃金入力表'!R17)</f>
        <v>0</v>
      </c>
      <c r="AI23" s="581"/>
      <c r="AJ23" s="501"/>
      <c r="AK23" s="581">
        <f t="shared" si="2"/>
        <v>0</v>
      </c>
      <c r="AL23" s="581"/>
      <c r="AM23" s="500">
        <f t="shared" si="3"/>
        <v>0</v>
      </c>
      <c r="AN23" s="501"/>
      <c r="AO23" s="120">
        <f>IF($C$6=22,0,'賃金入力表'!Y17)</f>
        <v>0</v>
      </c>
      <c r="AP23" s="671">
        <f>IF($C$6=22,0,'賃金入力表'!Z17)</f>
        <v>0</v>
      </c>
      <c r="AQ23" s="672"/>
      <c r="AR23" s="672"/>
      <c r="AS23" s="673"/>
    </row>
    <row r="24" spans="3:45" ht="22.5" customHeight="1">
      <c r="C24" s="50"/>
      <c r="D24" s="35"/>
      <c r="E24" s="35"/>
      <c r="F24" s="48" t="s">
        <v>88</v>
      </c>
      <c r="G24" s="73" t="s">
        <v>81</v>
      </c>
      <c r="H24" s="593">
        <f>IF($C$6=21,0,'賃金入力表'!G18)</f>
        <v>0</v>
      </c>
      <c r="I24" s="594"/>
      <c r="J24" s="485">
        <f>IF($C$6=21,0,'賃金入力表'!I18)</f>
        <v>0</v>
      </c>
      <c r="K24" s="485"/>
      <c r="L24" s="485"/>
      <c r="M24" s="485"/>
      <c r="N24" s="485"/>
      <c r="O24" s="485"/>
      <c r="P24" s="485"/>
      <c r="Q24" s="647">
        <f>IF($C$6=21,0,'賃金入力表'!P18)</f>
        <v>0</v>
      </c>
      <c r="R24" s="648"/>
      <c r="S24" s="485">
        <f>IF($C$6=21,0,'賃金入力表'!R18)</f>
        <v>0</v>
      </c>
      <c r="T24" s="485"/>
      <c r="U24" s="485"/>
      <c r="V24" s="485"/>
      <c r="W24" s="124">
        <f>IF($C$6=21,0,'賃金入力表'!V18)</f>
        <v>0</v>
      </c>
      <c r="X24" s="485">
        <f>IF($C$6=21,0,'賃金入力表'!W18)</f>
        <v>0</v>
      </c>
      <c r="Y24" s="486"/>
      <c r="Z24" s="124">
        <f t="shared" si="0"/>
        <v>0</v>
      </c>
      <c r="AA24" s="485">
        <f t="shared" si="1"/>
        <v>0</v>
      </c>
      <c r="AB24" s="486"/>
      <c r="AC24" s="75"/>
      <c r="AD24" s="121">
        <f>IF($C$6=22,0,'賃金入力表'!G18)</f>
        <v>0</v>
      </c>
      <c r="AE24" s="580">
        <f>IF($C$6=22,0,'賃金入力表'!I18)</f>
        <v>0</v>
      </c>
      <c r="AF24" s="486"/>
      <c r="AG24" s="122">
        <f>IF($C$6=22,0,'賃金入力表'!P18)</f>
        <v>0</v>
      </c>
      <c r="AH24" s="580">
        <f>IF($C$6=22,0,'賃金入力表'!R18)</f>
        <v>0</v>
      </c>
      <c r="AI24" s="485"/>
      <c r="AJ24" s="486"/>
      <c r="AK24" s="485">
        <f t="shared" si="2"/>
        <v>0</v>
      </c>
      <c r="AL24" s="485"/>
      <c r="AM24" s="580">
        <f t="shared" si="3"/>
        <v>0</v>
      </c>
      <c r="AN24" s="486"/>
      <c r="AO24" s="122">
        <f>IF($C$6=22,0,'賃金入力表'!Y18)</f>
        <v>0</v>
      </c>
      <c r="AP24" s="583">
        <f>IF($C$6=22,0,'賃金入力表'!Z18)</f>
        <v>0</v>
      </c>
      <c r="AQ24" s="584"/>
      <c r="AR24" s="584"/>
      <c r="AS24" s="585"/>
    </row>
    <row r="25" spans="3:45" ht="22.5" customHeight="1">
      <c r="C25" s="79"/>
      <c r="D25" s="80"/>
      <c r="E25" s="80"/>
      <c r="F25" s="81" t="s">
        <v>89</v>
      </c>
      <c r="G25" s="82" t="s">
        <v>81</v>
      </c>
      <c r="H25" s="620">
        <f>IF($C$6=21,0,'賃金入力表'!G19)</f>
        <v>0</v>
      </c>
      <c r="I25" s="621"/>
      <c r="J25" s="581">
        <f>IF($C$6=21,0,'賃金入力表'!I19)</f>
        <v>0</v>
      </c>
      <c r="K25" s="581"/>
      <c r="L25" s="581"/>
      <c r="M25" s="581"/>
      <c r="N25" s="581"/>
      <c r="O25" s="581"/>
      <c r="P25" s="581"/>
      <c r="Q25" s="645">
        <f>IF($C$6=21,0,'賃金入力表'!P19)</f>
        <v>0</v>
      </c>
      <c r="R25" s="646"/>
      <c r="S25" s="581">
        <f>IF($C$6=21,0,'賃金入力表'!R19)</f>
        <v>0</v>
      </c>
      <c r="T25" s="581"/>
      <c r="U25" s="581"/>
      <c r="V25" s="581"/>
      <c r="W25" s="149">
        <f>IF($C$6=21,0,'賃金入力表'!V19)</f>
        <v>0</v>
      </c>
      <c r="X25" s="581">
        <f>IF($C$6=21,0,'賃金入力表'!W19)</f>
        <v>0</v>
      </c>
      <c r="Y25" s="581"/>
      <c r="Z25" s="124">
        <f t="shared" si="0"/>
        <v>0</v>
      </c>
      <c r="AA25" s="485">
        <f t="shared" si="1"/>
        <v>0</v>
      </c>
      <c r="AB25" s="486"/>
      <c r="AC25" s="75"/>
      <c r="AD25" s="120">
        <f>IF($C$6=22,0,'賃金入力表'!G19)</f>
        <v>0</v>
      </c>
      <c r="AE25" s="500">
        <f>IF($C$6=22,0,'賃金入力表'!I19)</f>
        <v>0</v>
      </c>
      <c r="AF25" s="501"/>
      <c r="AG25" s="120">
        <f>IF($C$6=22,0,'賃金入力表'!P19)</f>
        <v>0</v>
      </c>
      <c r="AH25" s="500">
        <f>IF($C$6=22,0,'賃金入力表'!R19)</f>
        <v>0</v>
      </c>
      <c r="AI25" s="581"/>
      <c r="AJ25" s="501"/>
      <c r="AK25" s="581">
        <f t="shared" si="2"/>
        <v>0</v>
      </c>
      <c r="AL25" s="581"/>
      <c r="AM25" s="500">
        <f t="shared" si="3"/>
        <v>0</v>
      </c>
      <c r="AN25" s="501"/>
      <c r="AO25" s="120">
        <f>IF($C$6=22,0,'賃金入力表'!Y19)</f>
        <v>0</v>
      </c>
      <c r="AP25" s="671">
        <f>IF($C$6=22,0,'賃金入力表'!Z19)</f>
        <v>0</v>
      </c>
      <c r="AQ25" s="672"/>
      <c r="AR25" s="672"/>
      <c r="AS25" s="673"/>
    </row>
    <row r="26" spans="3:45" ht="22.5" customHeight="1">
      <c r="C26" s="591">
        <f ca="1">TODAY()</f>
        <v>43571</v>
      </c>
      <c r="D26" s="592"/>
      <c r="E26" s="592"/>
      <c r="F26" s="48" t="s">
        <v>149</v>
      </c>
      <c r="G26" s="73" t="s">
        <v>81</v>
      </c>
      <c r="H26" s="593">
        <f>IF($C$6=21,0,'賃金入力表'!G20)</f>
        <v>0</v>
      </c>
      <c r="I26" s="594"/>
      <c r="J26" s="485">
        <f>IF($C$6=21,0,'賃金入力表'!I20)</f>
        <v>0</v>
      </c>
      <c r="K26" s="485"/>
      <c r="L26" s="485"/>
      <c r="M26" s="485"/>
      <c r="N26" s="485"/>
      <c r="O26" s="485"/>
      <c r="P26" s="485"/>
      <c r="Q26" s="647">
        <f>IF($C$6=21,0,'賃金入力表'!P20)</f>
        <v>0</v>
      </c>
      <c r="R26" s="648"/>
      <c r="S26" s="485">
        <f>IF($C$6=21,0,'賃金入力表'!R20)</f>
        <v>0</v>
      </c>
      <c r="T26" s="485"/>
      <c r="U26" s="485"/>
      <c r="V26" s="485"/>
      <c r="W26" s="124">
        <f>IF($C$6=21,0,'賃金入力表'!V20)</f>
        <v>0</v>
      </c>
      <c r="X26" s="485">
        <f>IF($C$6=21,0,'賃金入力表'!W20)</f>
        <v>0</v>
      </c>
      <c r="Y26" s="486"/>
      <c r="Z26" s="124">
        <f t="shared" si="0"/>
        <v>0</v>
      </c>
      <c r="AA26" s="485">
        <f t="shared" si="1"/>
        <v>0</v>
      </c>
      <c r="AB26" s="486"/>
      <c r="AC26" s="75"/>
      <c r="AD26" s="121">
        <f>IF($C$6=22,0,'賃金入力表'!G20)</f>
        <v>0</v>
      </c>
      <c r="AE26" s="580">
        <f>IF($C$6=22,0,'賃金入力表'!I20)</f>
        <v>0</v>
      </c>
      <c r="AF26" s="486"/>
      <c r="AG26" s="122">
        <f>IF($C$6=22,0,'賃金入力表'!P20)</f>
        <v>0</v>
      </c>
      <c r="AH26" s="580">
        <f>IF($C$6=22,0,'賃金入力表'!R20)</f>
        <v>0</v>
      </c>
      <c r="AI26" s="485"/>
      <c r="AJ26" s="486"/>
      <c r="AK26" s="485">
        <f t="shared" si="2"/>
        <v>0</v>
      </c>
      <c r="AL26" s="485"/>
      <c r="AM26" s="580">
        <f t="shared" si="3"/>
        <v>0</v>
      </c>
      <c r="AN26" s="486"/>
      <c r="AO26" s="122">
        <f>IF($C$6=22,0,'賃金入力表'!Y20)</f>
        <v>0</v>
      </c>
      <c r="AP26" s="583">
        <f>IF($C$6=22,0,'賃金入力表'!Z20)</f>
        <v>0</v>
      </c>
      <c r="AQ26" s="584"/>
      <c r="AR26" s="584"/>
      <c r="AS26" s="585"/>
    </row>
    <row r="27" spans="3:45" ht="22.5" customHeight="1">
      <c r="C27" s="79"/>
      <c r="D27" s="80"/>
      <c r="E27" s="80"/>
      <c r="F27" s="81" t="s">
        <v>90</v>
      </c>
      <c r="G27" s="82" t="s">
        <v>81</v>
      </c>
      <c r="H27" s="620">
        <f>IF($C$6=21,0,'賃金入力表'!G21)</f>
        <v>0</v>
      </c>
      <c r="I27" s="621"/>
      <c r="J27" s="581">
        <f>IF($C$6=21,0,'賃金入力表'!I21)</f>
        <v>0</v>
      </c>
      <c r="K27" s="581"/>
      <c r="L27" s="581"/>
      <c r="M27" s="581"/>
      <c r="N27" s="581"/>
      <c r="O27" s="581"/>
      <c r="P27" s="581"/>
      <c r="Q27" s="645">
        <f>IF($C$6=21,0,'賃金入力表'!P21)</f>
        <v>0</v>
      </c>
      <c r="R27" s="646"/>
      <c r="S27" s="581">
        <f>IF($C$6=21,0,'賃金入力表'!R21)</f>
        <v>0</v>
      </c>
      <c r="T27" s="581"/>
      <c r="U27" s="581"/>
      <c r="V27" s="581"/>
      <c r="W27" s="149">
        <f>IF($C$6=21,0,'賃金入力表'!V21)</f>
        <v>0</v>
      </c>
      <c r="X27" s="581">
        <f>IF($C$6=21,0,'賃金入力表'!W21)</f>
        <v>0</v>
      </c>
      <c r="Y27" s="581"/>
      <c r="Z27" s="124">
        <f t="shared" si="0"/>
        <v>0</v>
      </c>
      <c r="AA27" s="485">
        <f t="shared" si="1"/>
        <v>0</v>
      </c>
      <c r="AB27" s="486"/>
      <c r="AC27" s="75"/>
      <c r="AD27" s="120">
        <f>IF($C$6=22,0,'賃金入力表'!G21)</f>
        <v>0</v>
      </c>
      <c r="AE27" s="500">
        <f>IF($C$6=22,0,'賃金入力表'!I21)</f>
        <v>0</v>
      </c>
      <c r="AF27" s="501"/>
      <c r="AG27" s="120">
        <f>IF($C$6=22,0,'賃金入力表'!P21)</f>
        <v>0</v>
      </c>
      <c r="AH27" s="500">
        <f>IF($C$6=22,0,'賃金入力表'!R21)</f>
        <v>0</v>
      </c>
      <c r="AI27" s="581"/>
      <c r="AJ27" s="501"/>
      <c r="AK27" s="581">
        <f t="shared" si="2"/>
        <v>0</v>
      </c>
      <c r="AL27" s="581"/>
      <c r="AM27" s="500">
        <f t="shared" si="3"/>
        <v>0</v>
      </c>
      <c r="AN27" s="501"/>
      <c r="AO27" s="120">
        <f>IF($C$6=22,0,'賃金入力表'!Y21)</f>
        <v>0</v>
      </c>
      <c r="AP27" s="671">
        <f>IF($C$6=22,0,'賃金入力表'!Z21)</f>
        <v>0</v>
      </c>
      <c r="AQ27" s="672"/>
      <c r="AR27" s="672"/>
      <c r="AS27" s="673"/>
    </row>
    <row r="28" spans="3:45" ht="22.5" customHeight="1">
      <c r="C28" s="83"/>
      <c r="D28" s="84"/>
      <c r="E28" s="84"/>
      <c r="F28" s="85" t="s">
        <v>91</v>
      </c>
      <c r="G28" s="86" t="s">
        <v>81</v>
      </c>
      <c r="H28" s="660">
        <f>IF($C$6=21,0,'賃金入力表'!G22)</f>
        <v>0</v>
      </c>
      <c r="I28" s="661"/>
      <c r="J28" s="664">
        <f>IF($C$6=21,0,'賃金入力表'!I22)</f>
        <v>0</v>
      </c>
      <c r="K28" s="664"/>
      <c r="L28" s="664"/>
      <c r="M28" s="664"/>
      <c r="N28" s="664"/>
      <c r="O28" s="664"/>
      <c r="P28" s="664"/>
      <c r="Q28" s="668">
        <f>IF($C$6=21,0,'賃金入力表'!P22)</f>
        <v>0</v>
      </c>
      <c r="R28" s="669"/>
      <c r="S28" s="664">
        <f>IF($C$6=21,0,'賃金入力表'!R22)</f>
        <v>0</v>
      </c>
      <c r="T28" s="664"/>
      <c r="U28" s="664"/>
      <c r="V28" s="664"/>
      <c r="W28" s="150">
        <f>IF($C$6=21,0,'賃金入力表'!V22)</f>
        <v>0</v>
      </c>
      <c r="X28" s="664">
        <f>IF($C$6=21,0,'賃金入力表'!W22)</f>
        <v>0</v>
      </c>
      <c r="Y28" s="670"/>
      <c r="Z28" s="125">
        <f t="shared" si="0"/>
        <v>0</v>
      </c>
      <c r="AA28" s="627">
        <f t="shared" si="1"/>
        <v>0</v>
      </c>
      <c r="AB28" s="627"/>
      <c r="AC28" s="75"/>
      <c r="AD28" s="121">
        <f>IF($C$6=22,0,'賃金入力表'!G22)</f>
        <v>0</v>
      </c>
      <c r="AE28" s="580">
        <f>IF($C$6=22,0,'賃金入力表'!I22)</f>
        <v>0</v>
      </c>
      <c r="AF28" s="486"/>
      <c r="AG28" s="122">
        <f>IF($C$6=22,0,'賃金入力表'!P22)</f>
        <v>0</v>
      </c>
      <c r="AH28" s="580">
        <f>IF($C$6=22,0,'賃金入力表'!R22)</f>
        <v>0</v>
      </c>
      <c r="AI28" s="485"/>
      <c r="AJ28" s="486"/>
      <c r="AK28" s="485">
        <f t="shared" si="2"/>
        <v>0</v>
      </c>
      <c r="AL28" s="485"/>
      <c r="AM28" s="580">
        <f t="shared" si="3"/>
        <v>0</v>
      </c>
      <c r="AN28" s="486"/>
      <c r="AO28" s="122">
        <f>IF($C$6=22,0,'賃金入力表'!Y22)</f>
        <v>0</v>
      </c>
      <c r="AP28" s="583">
        <f>IF($C$6=22,0,'賃金入力表'!Z22)</f>
        <v>0</v>
      </c>
      <c r="AQ28" s="584"/>
      <c r="AR28" s="584"/>
      <c r="AS28" s="585"/>
    </row>
    <row r="29" spans="3:45" ht="22.5" customHeight="1">
      <c r="C29" s="589" t="s">
        <v>80</v>
      </c>
      <c r="D29" s="97"/>
      <c r="E29" s="35" t="s">
        <v>92</v>
      </c>
      <c r="F29" s="97"/>
      <c r="G29" s="87" t="s">
        <v>81</v>
      </c>
      <c r="H29" s="662">
        <f>IF($C$6=21,0,'賃金入力表'!G23)</f>
        <v>0</v>
      </c>
      <c r="I29" s="663"/>
      <c r="J29" s="499">
        <f>IF($C$6=21,0,'賃金入力表'!I23)</f>
        <v>0</v>
      </c>
      <c r="K29" s="499"/>
      <c r="L29" s="499"/>
      <c r="M29" s="499"/>
      <c r="N29" s="499"/>
      <c r="O29" s="499"/>
      <c r="P29" s="499"/>
      <c r="Q29" s="643">
        <f>IF($C$6=21,0,'賃金入力表'!P23)</f>
        <v>0</v>
      </c>
      <c r="R29" s="644"/>
      <c r="S29" s="499">
        <f>IF($C$6=21,0,'賃金入力表'!R23)</f>
        <v>0</v>
      </c>
      <c r="T29" s="499"/>
      <c r="U29" s="499"/>
      <c r="V29" s="499"/>
      <c r="W29" s="123">
        <f>IF($C$6=21,0,'賃金入力表'!V23)</f>
        <v>0</v>
      </c>
      <c r="X29" s="499">
        <f>IF($C$6=21,0,'賃金入力表'!W23)</f>
        <v>0</v>
      </c>
      <c r="Y29" s="499"/>
      <c r="Z29" s="123">
        <f t="shared" si="0"/>
        <v>0</v>
      </c>
      <c r="AA29" s="499">
        <f t="shared" si="1"/>
        <v>0</v>
      </c>
      <c r="AB29" s="499"/>
      <c r="AC29" s="75"/>
      <c r="AD29" s="120">
        <f>IF($C$6=22,0,'賃金入力表'!G23)</f>
        <v>0</v>
      </c>
      <c r="AE29" s="500">
        <f>IF($C$6=22,0,'賃金入力表'!I23)</f>
        <v>0</v>
      </c>
      <c r="AF29" s="501"/>
      <c r="AG29" s="120">
        <f>IF($C$6=22,0,'賃金入力表'!P23)</f>
        <v>0</v>
      </c>
      <c r="AH29" s="500">
        <f>IF($C$6=22,0,'賃金入力表'!R23)</f>
        <v>0</v>
      </c>
      <c r="AI29" s="581"/>
      <c r="AJ29" s="501"/>
      <c r="AK29" s="581">
        <f t="shared" si="2"/>
        <v>0</v>
      </c>
      <c r="AL29" s="581"/>
      <c r="AM29" s="500">
        <f t="shared" si="3"/>
        <v>0</v>
      </c>
      <c r="AN29" s="501"/>
      <c r="AO29" s="120">
        <f>IF($C$6=22,0,'賃金入力表'!Y23)</f>
        <v>0</v>
      </c>
      <c r="AP29" s="671">
        <f>IF($C$6=22,0,'賃金入力表'!Z23)</f>
        <v>0</v>
      </c>
      <c r="AQ29" s="672"/>
      <c r="AR29" s="672"/>
      <c r="AS29" s="673"/>
    </row>
    <row r="30" spans="3:45" ht="22.5" customHeight="1">
      <c r="C30" s="590"/>
      <c r="D30" s="98"/>
      <c r="E30" s="80" t="s">
        <v>92</v>
      </c>
      <c r="F30" s="98"/>
      <c r="G30" s="88" t="s">
        <v>81</v>
      </c>
      <c r="H30" s="593">
        <f>IF($C$6=21,0,'賃金入力表'!G24)</f>
        <v>0</v>
      </c>
      <c r="I30" s="594"/>
      <c r="J30" s="485">
        <f>IF($C$6=21,0,'賃金入力表'!I24)</f>
        <v>0</v>
      </c>
      <c r="K30" s="485"/>
      <c r="L30" s="485"/>
      <c r="M30" s="485"/>
      <c r="N30" s="485"/>
      <c r="O30" s="485"/>
      <c r="P30" s="485"/>
      <c r="Q30" s="647">
        <f>IF($C$6=21,0,'賃金入力表'!P24)</f>
        <v>0</v>
      </c>
      <c r="R30" s="648"/>
      <c r="S30" s="485">
        <f>IF($C$6=21,0,'賃金入力表'!R24)</f>
        <v>0</v>
      </c>
      <c r="T30" s="485"/>
      <c r="U30" s="485"/>
      <c r="V30" s="485"/>
      <c r="W30" s="124">
        <f>IF($C$6=21,0,'賃金入力表'!V24)</f>
        <v>0</v>
      </c>
      <c r="X30" s="485">
        <f>IF($C$6=21,0,'賃金入力表'!W24)</f>
        <v>0</v>
      </c>
      <c r="Y30" s="486"/>
      <c r="Z30" s="124">
        <f t="shared" si="0"/>
        <v>0</v>
      </c>
      <c r="AA30" s="485">
        <f t="shared" si="1"/>
        <v>0</v>
      </c>
      <c r="AB30" s="486"/>
      <c r="AC30" s="75"/>
      <c r="AD30" s="121">
        <f>IF($C$6=22,0,'賃金入力表'!G24)</f>
        <v>0</v>
      </c>
      <c r="AE30" s="580">
        <f>IF($C$6=22,0,'賃金入力表'!I24)</f>
        <v>0</v>
      </c>
      <c r="AF30" s="486"/>
      <c r="AG30" s="122">
        <f>IF($C$6=22,0,'賃金入力表'!P24)</f>
        <v>0</v>
      </c>
      <c r="AH30" s="580">
        <f>IF($C$6=22,0,'賃金入力表'!R24)</f>
        <v>0</v>
      </c>
      <c r="AI30" s="485"/>
      <c r="AJ30" s="486"/>
      <c r="AK30" s="485">
        <f t="shared" si="2"/>
        <v>0</v>
      </c>
      <c r="AL30" s="485"/>
      <c r="AM30" s="580">
        <f t="shared" si="3"/>
        <v>0</v>
      </c>
      <c r="AN30" s="486"/>
      <c r="AO30" s="122">
        <f>IF($C$6=22,0,'賃金入力表'!Y24)</f>
        <v>0</v>
      </c>
      <c r="AP30" s="583">
        <f>IF($C$6=22,0,'賃金入力表'!Z24)</f>
        <v>0</v>
      </c>
      <c r="AQ30" s="584"/>
      <c r="AR30" s="584"/>
      <c r="AS30" s="585"/>
    </row>
    <row r="31" spans="3:45" ht="22.5" customHeight="1">
      <c r="C31" s="590"/>
      <c r="D31" s="97"/>
      <c r="E31" s="35" t="s">
        <v>92</v>
      </c>
      <c r="F31" s="97"/>
      <c r="G31" s="87" t="s">
        <v>81</v>
      </c>
      <c r="H31" s="628">
        <f>IF($C$6=21,0,'賃金入力表'!G25)</f>
        <v>0</v>
      </c>
      <c r="I31" s="629"/>
      <c r="J31" s="627">
        <f>IF($C$6=21,0,'賃金入力表'!I25)</f>
        <v>0</v>
      </c>
      <c r="K31" s="627"/>
      <c r="L31" s="627"/>
      <c r="M31" s="627"/>
      <c r="N31" s="627"/>
      <c r="O31" s="627"/>
      <c r="P31" s="627"/>
      <c r="Q31" s="666">
        <f>IF($C$6=21,0,'賃金入力表'!P25)</f>
        <v>0</v>
      </c>
      <c r="R31" s="667"/>
      <c r="S31" s="627">
        <f>IF($C$6=21,0,'賃金入力表'!R25)</f>
        <v>0</v>
      </c>
      <c r="T31" s="627"/>
      <c r="U31" s="627"/>
      <c r="V31" s="627"/>
      <c r="W31" s="125">
        <f>IF($C$6=21,0,'賃金入力表'!V25)</f>
        <v>0</v>
      </c>
      <c r="X31" s="627">
        <f>IF($C$6=21,0,'賃金入力表'!W25)</f>
        <v>0</v>
      </c>
      <c r="Y31" s="627"/>
      <c r="Z31" s="125">
        <f t="shared" si="0"/>
        <v>0</v>
      </c>
      <c r="AA31" s="627">
        <f t="shared" si="1"/>
        <v>0</v>
      </c>
      <c r="AB31" s="627"/>
      <c r="AC31" s="76"/>
      <c r="AD31" s="119">
        <f>IF($C$6=22,0,'賃金入力表'!G25)</f>
        <v>0</v>
      </c>
      <c r="AE31" s="500">
        <f>IF($C$6=22,0,'賃金入力表'!I25)</f>
        <v>0</v>
      </c>
      <c r="AF31" s="501"/>
      <c r="AG31" s="119">
        <f>IF($C$6=22,0,'賃金入力表'!P25)</f>
        <v>0</v>
      </c>
      <c r="AH31" s="500">
        <f>IF($C$6=22,0,'賃金入力表'!R25)</f>
        <v>0</v>
      </c>
      <c r="AI31" s="581"/>
      <c r="AJ31" s="501"/>
      <c r="AK31" s="581">
        <f t="shared" si="2"/>
        <v>0</v>
      </c>
      <c r="AL31" s="581"/>
      <c r="AM31" s="500">
        <f t="shared" si="3"/>
        <v>0</v>
      </c>
      <c r="AN31" s="501"/>
      <c r="AO31" s="120">
        <f>IF($C$6=22,0,'賃金入力表'!Y25)</f>
        <v>0</v>
      </c>
      <c r="AP31" s="671">
        <f>IF($C$6=22,0,'賃金入力表'!Z25)</f>
        <v>0</v>
      </c>
      <c r="AQ31" s="672"/>
      <c r="AR31" s="672"/>
      <c r="AS31" s="673"/>
    </row>
    <row r="32" spans="3:45" ht="22.5" customHeight="1">
      <c r="C32" s="674" t="s">
        <v>150</v>
      </c>
      <c r="D32" s="675"/>
      <c r="E32" s="675"/>
      <c r="F32" s="675"/>
      <c r="G32" s="676"/>
      <c r="H32" s="678"/>
      <c r="I32" s="679"/>
      <c r="J32" s="254">
        <f>SUM(J17:J31)</f>
        <v>3650000</v>
      </c>
      <c r="K32" s="255"/>
      <c r="L32" s="255"/>
      <c r="M32" s="255"/>
      <c r="N32" s="255"/>
      <c r="O32" s="255"/>
      <c r="P32" s="256"/>
      <c r="Q32" s="263"/>
      <c r="R32" s="264"/>
      <c r="S32" s="255">
        <f>SUM(S17:S31)</f>
        <v>0</v>
      </c>
      <c r="T32" s="255"/>
      <c r="U32" s="255"/>
      <c r="V32" s="256"/>
      <c r="W32" s="275"/>
      <c r="X32" s="254">
        <f>SUM(X17:X31)</f>
        <v>0</v>
      </c>
      <c r="Y32" s="256"/>
      <c r="Z32" s="682" t="s">
        <v>151</v>
      </c>
      <c r="AA32" s="698">
        <f>SUM(AA17:AA31)</f>
        <v>3650000</v>
      </c>
      <c r="AB32" s="699"/>
      <c r="AC32" s="49"/>
      <c r="AD32" s="704"/>
      <c r="AE32" s="686">
        <f>SUM(AE17:AF31)</f>
        <v>3650000</v>
      </c>
      <c r="AF32" s="687"/>
      <c r="AG32" s="684"/>
      <c r="AH32" s="686">
        <f>SUM(AH17:AJ31)</f>
        <v>0</v>
      </c>
      <c r="AI32" s="724"/>
      <c r="AJ32" s="687"/>
      <c r="AK32" s="718" t="s">
        <v>152</v>
      </c>
      <c r="AL32" s="719"/>
      <c r="AM32" s="708">
        <f>SUM(AM17:AN31)</f>
        <v>3650000</v>
      </c>
      <c r="AN32" s="714"/>
      <c r="AO32" s="682" t="s">
        <v>153</v>
      </c>
      <c r="AP32" s="708">
        <f>SUM(AP17:AS31)</f>
        <v>0</v>
      </c>
      <c r="AQ32" s="709"/>
      <c r="AR32" s="709"/>
      <c r="AS32" s="710"/>
    </row>
    <row r="33" spans="3:45" ht="22.5" customHeight="1" thickBot="1">
      <c r="C33" s="677"/>
      <c r="D33" s="545"/>
      <c r="E33" s="545"/>
      <c r="F33" s="545"/>
      <c r="G33" s="550"/>
      <c r="H33" s="680"/>
      <c r="I33" s="681"/>
      <c r="J33" s="257"/>
      <c r="K33" s="258"/>
      <c r="L33" s="258"/>
      <c r="M33" s="258"/>
      <c r="N33" s="258"/>
      <c r="O33" s="258"/>
      <c r="P33" s="259"/>
      <c r="Q33" s="265"/>
      <c r="R33" s="266"/>
      <c r="S33" s="258"/>
      <c r="T33" s="258"/>
      <c r="U33" s="258"/>
      <c r="V33" s="259"/>
      <c r="W33" s="276"/>
      <c r="X33" s="257"/>
      <c r="Y33" s="259"/>
      <c r="Z33" s="683"/>
      <c r="AA33" s="700">
        <f>ROUNDDOWN(AA32/1000,0)</f>
        <v>3650</v>
      </c>
      <c r="AB33" s="701"/>
      <c r="AC33" s="49"/>
      <c r="AD33" s="705"/>
      <c r="AE33" s="688"/>
      <c r="AF33" s="689"/>
      <c r="AG33" s="685"/>
      <c r="AH33" s="688"/>
      <c r="AI33" s="725"/>
      <c r="AJ33" s="689"/>
      <c r="AK33" s="720"/>
      <c r="AL33" s="721"/>
      <c r="AM33" s="706">
        <f>ROUNDDOWN(AM32/1000,0)</f>
        <v>3650</v>
      </c>
      <c r="AN33" s="707"/>
      <c r="AO33" s="683"/>
      <c r="AP33" s="711">
        <f>ROUNDDOWN(AP32/1000,0)</f>
        <v>0</v>
      </c>
      <c r="AQ33" s="712"/>
      <c r="AR33" s="712"/>
      <c r="AS33" s="713"/>
    </row>
    <row r="34" spans="3:45" ht="29.25" customHeight="1" thickBot="1">
      <c r="C34" s="677"/>
      <c r="D34" s="545"/>
      <c r="E34" s="545"/>
      <c r="F34" s="545"/>
      <c r="G34" s="550"/>
      <c r="H34" s="680"/>
      <c r="I34" s="681"/>
      <c r="J34" s="257"/>
      <c r="K34" s="258"/>
      <c r="L34" s="258"/>
      <c r="M34" s="258"/>
      <c r="N34" s="258"/>
      <c r="O34" s="258"/>
      <c r="P34" s="259"/>
      <c r="Q34" s="265"/>
      <c r="R34" s="266"/>
      <c r="S34" s="258"/>
      <c r="T34" s="258"/>
      <c r="U34" s="258"/>
      <c r="V34" s="259"/>
      <c r="W34" s="276"/>
      <c r="X34" s="257"/>
      <c r="Y34" s="258"/>
      <c r="Z34" s="132">
        <f>ROUNDDOWN(SUM(Z17:Z28)/12,0)</f>
        <v>0</v>
      </c>
      <c r="AA34" s="702">
        <f>AA33+I45</f>
        <v>7300</v>
      </c>
      <c r="AB34" s="703"/>
      <c r="AC34" s="104"/>
      <c r="AD34" s="705"/>
      <c r="AE34" s="688"/>
      <c r="AF34" s="689"/>
      <c r="AG34" s="685"/>
      <c r="AH34" s="688"/>
      <c r="AI34" s="725"/>
      <c r="AJ34" s="725"/>
      <c r="AK34" s="722">
        <f>ROUNDDOWN(SUM(AK17:AK28)/12,0)</f>
        <v>0</v>
      </c>
      <c r="AL34" s="723"/>
      <c r="AM34" s="442"/>
      <c r="AN34" s="443"/>
      <c r="AO34" s="133">
        <f>ROUND(SUM(AO17:AO28)/12,0)</f>
        <v>0</v>
      </c>
      <c r="AP34" s="439">
        <f>AM33-AP33</f>
        <v>3650</v>
      </c>
      <c r="AQ34" s="440"/>
      <c r="AR34" s="440"/>
      <c r="AS34" s="441"/>
    </row>
    <row r="35" spans="3:45" ht="6.75" customHeight="1" thickBot="1">
      <c r="C35" s="99"/>
      <c r="D35" s="99"/>
      <c r="E35" s="99"/>
      <c r="F35" s="99"/>
      <c r="G35" s="99"/>
      <c r="H35" s="100"/>
      <c r="I35" s="100"/>
      <c r="J35" s="94"/>
      <c r="K35" s="94"/>
      <c r="L35" s="94"/>
      <c r="M35" s="94"/>
      <c r="N35" s="94"/>
      <c r="O35" s="94"/>
      <c r="P35" s="94"/>
      <c r="Q35" s="100"/>
      <c r="R35" s="100"/>
      <c r="S35" s="94"/>
      <c r="T35" s="94"/>
      <c r="U35" s="94"/>
      <c r="V35" s="94"/>
      <c r="W35" s="101"/>
      <c r="X35" s="94"/>
      <c r="Y35" s="94"/>
      <c r="Z35" s="102"/>
      <c r="AA35" s="102"/>
      <c r="AB35" s="102"/>
      <c r="AC35" s="103"/>
      <c r="AD35" s="101"/>
      <c r="AE35" s="94"/>
      <c r="AF35" s="94"/>
      <c r="AG35" s="101"/>
      <c r="AH35" s="94"/>
      <c r="AI35" s="94"/>
      <c r="AJ35" s="94"/>
      <c r="AK35" s="94"/>
      <c r="AL35" s="94"/>
      <c r="AM35" s="94"/>
      <c r="AN35" s="94"/>
      <c r="AO35" s="101"/>
      <c r="AP35" s="94"/>
      <c r="AQ35" s="94"/>
      <c r="AR35" s="94"/>
      <c r="AS35" s="94"/>
    </row>
    <row r="36" spans="3:45" ht="18" customHeight="1">
      <c r="C36" s="595">
        <f ca="1">TODAY()-365</f>
        <v>43206</v>
      </c>
      <c r="D36" s="596"/>
      <c r="E36" s="596"/>
      <c r="F36" s="596"/>
      <c r="G36" s="596"/>
      <c r="H36" s="596"/>
      <c r="I36" s="596"/>
      <c r="J36" s="596"/>
      <c r="K36" s="596"/>
      <c r="L36" s="596"/>
      <c r="M36" s="596"/>
      <c r="N36" s="596"/>
      <c r="O36" s="597"/>
      <c r="P36" s="465" t="s">
        <v>160</v>
      </c>
      <c r="Q36" s="466"/>
      <c r="R36" s="466"/>
      <c r="S36" s="466"/>
      <c r="T36" s="466"/>
      <c r="U36" s="467"/>
      <c r="V36" s="474">
        <f ca="1">TODAY()</f>
        <v>43571</v>
      </c>
      <c r="W36" s="475"/>
      <c r="X36" s="475"/>
      <c r="Y36" s="475"/>
      <c r="Z36" s="475"/>
      <c r="AA36" s="114"/>
      <c r="AB36" s="480">
        <f ca="1">TODAY()</f>
        <v>43571</v>
      </c>
      <c r="AC36" s="480"/>
      <c r="AD36" s="480"/>
      <c r="AE36" s="480"/>
      <c r="AF36" s="480"/>
      <c r="AG36" s="480"/>
      <c r="AH36" s="112"/>
      <c r="AI36" s="728" t="s">
        <v>177</v>
      </c>
      <c r="AJ36" s="729"/>
      <c r="AK36" s="729"/>
      <c r="AL36" s="729"/>
      <c r="AM36" s="729"/>
      <c r="AN36" s="729"/>
      <c r="AO36" s="729"/>
      <c r="AP36" s="729"/>
      <c r="AQ36" s="729"/>
      <c r="AR36" s="729"/>
      <c r="AS36" s="730"/>
    </row>
    <row r="37" spans="3:45" ht="13.5" customHeight="1">
      <c r="C37" s="598" t="s">
        <v>159</v>
      </c>
      <c r="D37" s="599"/>
      <c r="E37" s="599"/>
      <c r="F37" s="477"/>
      <c r="G37" s="448" t="s">
        <v>156</v>
      </c>
      <c r="H37" s="450"/>
      <c r="I37" s="448" t="s">
        <v>158</v>
      </c>
      <c r="J37" s="449"/>
      <c r="K37" s="449"/>
      <c r="L37" s="449"/>
      <c r="M37" s="449"/>
      <c r="N37" s="449"/>
      <c r="O37" s="450"/>
      <c r="P37" s="468"/>
      <c r="Q37" s="469"/>
      <c r="R37" s="469"/>
      <c r="S37" s="469"/>
      <c r="T37" s="469"/>
      <c r="U37" s="470"/>
      <c r="V37" s="476" t="s">
        <v>161</v>
      </c>
      <c r="W37" s="477"/>
      <c r="X37" s="461" t="s">
        <v>155</v>
      </c>
      <c r="Y37" s="481" t="s">
        <v>157</v>
      </c>
      <c r="Z37" s="482"/>
      <c r="AA37" s="454" t="s">
        <v>171</v>
      </c>
      <c r="AB37" s="450"/>
      <c r="AC37" s="448" t="s">
        <v>162</v>
      </c>
      <c r="AD37" s="449"/>
      <c r="AE37" s="450"/>
      <c r="AF37" s="448" t="s">
        <v>165</v>
      </c>
      <c r="AG37" s="449"/>
      <c r="AH37" s="449"/>
      <c r="AI37" s="128"/>
      <c r="AJ37" s="126"/>
      <c r="AK37" s="731">
        <f ca="1">TODAY()-365</f>
        <v>43206</v>
      </c>
      <c r="AL37" s="731"/>
      <c r="AM37" s="731"/>
      <c r="AN37" s="437" t="s">
        <v>178</v>
      </c>
      <c r="AO37" s="437"/>
      <c r="AP37" s="437"/>
      <c r="AQ37" s="437"/>
      <c r="AR37" s="437"/>
      <c r="AS37" s="129"/>
    </row>
    <row r="38" spans="3:45" ht="12" customHeight="1">
      <c r="C38" s="600"/>
      <c r="D38" s="601"/>
      <c r="E38" s="601"/>
      <c r="F38" s="479"/>
      <c r="G38" s="451"/>
      <c r="H38" s="453"/>
      <c r="I38" s="451"/>
      <c r="J38" s="452"/>
      <c r="K38" s="452"/>
      <c r="L38" s="452"/>
      <c r="M38" s="452"/>
      <c r="N38" s="452"/>
      <c r="O38" s="453"/>
      <c r="P38" s="471"/>
      <c r="Q38" s="472"/>
      <c r="R38" s="472"/>
      <c r="S38" s="472"/>
      <c r="T38" s="472"/>
      <c r="U38" s="473"/>
      <c r="V38" s="478"/>
      <c r="W38" s="479"/>
      <c r="X38" s="462"/>
      <c r="Y38" s="483"/>
      <c r="Z38" s="484"/>
      <c r="AA38" s="455"/>
      <c r="AB38" s="453"/>
      <c r="AC38" s="451"/>
      <c r="AD38" s="452"/>
      <c r="AE38" s="453"/>
      <c r="AF38" s="106"/>
      <c r="AG38" s="463" t="s">
        <v>166</v>
      </c>
      <c r="AH38" s="464"/>
      <c r="AI38" s="130"/>
      <c r="AJ38" s="127"/>
      <c r="AK38" s="732"/>
      <c r="AL38" s="732"/>
      <c r="AM38" s="732"/>
      <c r="AN38" s="438"/>
      <c r="AO38" s="438"/>
      <c r="AP38" s="438"/>
      <c r="AQ38" s="438"/>
      <c r="AR38" s="438"/>
      <c r="AS38" s="131"/>
    </row>
    <row r="39" spans="3:45" ht="18.75" customHeight="1">
      <c r="C39" s="633">
        <v>10000</v>
      </c>
      <c r="D39" s="634"/>
      <c r="E39" s="634"/>
      <c r="F39" s="445"/>
      <c r="G39" s="635">
        <v>12</v>
      </c>
      <c r="H39" s="636"/>
      <c r="I39" s="624">
        <f aca="true" t="shared" si="4" ref="I39:I44">IF(C39&gt;0,IF(G39=12,C39*365,ROUNDUP(C39*365/12,0)*G39),0)</f>
        <v>3650000</v>
      </c>
      <c r="J39" s="625"/>
      <c r="K39" s="625"/>
      <c r="L39" s="625"/>
      <c r="M39" s="625"/>
      <c r="N39" s="625"/>
      <c r="O39" s="626"/>
      <c r="P39" s="630" t="s">
        <v>218</v>
      </c>
      <c r="Q39" s="631"/>
      <c r="R39" s="631"/>
      <c r="S39" s="631"/>
      <c r="T39" s="631"/>
      <c r="U39" s="632"/>
      <c r="V39" s="444">
        <v>12000</v>
      </c>
      <c r="W39" s="445"/>
      <c r="X39" s="107">
        <v>12</v>
      </c>
      <c r="Y39" s="446">
        <f aca="true" t="shared" si="5" ref="Y39:Y44">IF(V39&gt;0,IF(X39=12,V39*365,ROUNDUP(V39*365/12,0)*X39),0)</f>
        <v>4380000</v>
      </c>
      <c r="Z39" s="447"/>
      <c r="AA39" s="459" t="s">
        <v>163</v>
      </c>
      <c r="AB39" s="460"/>
      <c r="AC39" s="456"/>
      <c r="AD39" s="457"/>
      <c r="AE39" s="458"/>
      <c r="AF39" s="113"/>
      <c r="AG39" s="726"/>
      <c r="AH39" s="727"/>
      <c r="AI39" s="353" t="s">
        <v>176</v>
      </c>
      <c r="AJ39" s="354"/>
      <c r="AK39" s="691" t="s">
        <v>219</v>
      </c>
      <c r="AL39" s="692"/>
      <c r="AM39" s="692"/>
      <c r="AN39" s="338" t="s">
        <v>176</v>
      </c>
      <c r="AO39" s="339"/>
      <c r="AP39" s="691"/>
      <c r="AQ39" s="692"/>
      <c r="AR39" s="692"/>
      <c r="AS39" s="696"/>
    </row>
    <row r="40" spans="3:45" ht="18.75" customHeight="1">
      <c r="C40" s="412"/>
      <c r="D40" s="413"/>
      <c r="E40" s="413"/>
      <c r="F40" s="377"/>
      <c r="G40" s="414">
        <v>12</v>
      </c>
      <c r="H40" s="415"/>
      <c r="I40" s="390">
        <f t="shared" si="4"/>
        <v>0</v>
      </c>
      <c r="J40" s="391"/>
      <c r="K40" s="391"/>
      <c r="L40" s="391"/>
      <c r="M40" s="391"/>
      <c r="N40" s="391"/>
      <c r="O40" s="392"/>
      <c r="P40" s="434"/>
      <c r="Q40" s="435"/>
      <c r="R40" s="435"/>
      <c r="S40" s="435"/>
      <c r="T40" s="435"/>
      <c r="U40" s="436"/>
      <c r="V40" s="376"/>
      <c r="W40" s="377"/>
      <c r="X40" s="108">
        <v>12</v>
      </c>
      <c r="Y40" s="382">
        <f t="shared" si="5"/>
        <v>0</v>
      </c>
      <c r="Z40" s="383"/>
      <c r="AA40" s="410" t="s">
        <v>164</v>
      </c>
      <c r="AB40" s="411"/>
      <c r="AC40" s="400"/>
      <c r="AD40" s="401"/>
      <c r="AE40" s="402"/>
      <c r="AF40" s="116"/>
      <c r="AG40" s="403"/>
      <c r="AH40" s="404"/>
      <c r="AI40" s="352" t="s">
        <v>175</v>
      </c>
      <c r="AJ40" s="341"/>
      <c r="AK40" s="693">
        <v>17267</v>
      </c>
      <c r="AL40" s="694"/>
      <c r="AM40" s="694"/>
      <c r="AN40" s="340" t="s">
        <v>175</v>
      </c>
      <c r="AO40" s="341"/>
      <c r="AP40" s="693"/>
      <c r="AQ40" s="694"/>
      <c r="AR40" s="694"/>
      <c r="AS40" s="695"/>
    </row>
    <row r="41" spans="3:45" ht="18.75" customHeight="1">
      <c r="C41" s="386"/>
      <c r="D41" s="387"/>
      <c r="E41" s="387"/>
      <c r="F41" s="385"/>
      <c r="G41" s="388">
        <v>12</v>
      </c>
      <c r="H41" s="389"/>
      <c r="I41" s="364">
        <f t="shared" si="4"/>
        <v>0</v>
      </c>
      <c r="J41" s="365"/>
      <c r="K41" s="365"/>
      <c r="L41" s="365"/>
      <c r="M41" s="365"/>
      <c r="N41" s="365"/>
      <c r="O41" s="366"/>
      <c r="P41" s="419"/>
      <c r="Q41" s="420"/>
      <c r="R41" s="420"/>
      <c r="S41" s="420"/>
      <c r="T41" s="420"/>
      <c r="U41" s="421"/>
      <c r="V41" s="384"/>
      <c r="W41" s="385"/>
      <c r="X41" s="109">
        <v>12</v>
      </c>
      <c r="Y41" s="378">
        <f t="shared" si="5"/>
        <v>0</v>
      </c>
      <c r="Z41" s="379"/>
      <c r="AA41" s="408" t="s">
        <v>167</v>
      </c>
      <c r="AB41" s="409"/>
      <c r="AC41" s="344"/>
      <c r="AD41" s="345"/>
      <c r="AE41" s="405"/>
      <c r="AF41" s="407"/>
      <c r="AG41" s="344"/>
      <c r="AH41" s="345"/>
      <c r="AI41" s="353" t="s">
        <v>176</v>
      </c>
      <c r="AJ41" s="354"/>
      <c r="AK41" s="691"/>
      <c r="AL41" s="692"/>
      <c r="AM41" s="692"/>
      <c r="AN41" s="338" t="s">
        <v>176</v>
      </c>
      <c r="AO41" s="339"/>
      <c r="AP41" s="691"/>
      <c r="AQ41" s="692"/>
      <c r="AR41" s="692"/>
      <c r="AS41" s="696"/>
    </row>
    <row r="42" spans="3:45" ht="18.75" customHeight="1">
      <c r="C42" s="412"/>
      <c r="D42" s="413"/>
      <c r="E42" s="413"/>
      <c r="F42" s="377"/>
      <c r="G42" s="414">
        <v>12</v>
      </c>
      <c r="H42" s="415"/>
      <c r="I42" s="390">
        <f t="shared" si="4"/>
        <v>0</v>
      </c>
      <c r="J42" s="391"/>
      <c r="K42" s="391"/>
      <c r="L42" s="391"/>
      <c r="M42" s="391"/>
      <c r="N42" s="391"/>
      <c r="O42" s="392"/>
      <c r="P42" s="416"/>
      <c r="Q42" s="417"/>
      <c r="R42" s="417"/>
      <c r="S42" s="417"/>
      <c r="T42" s="417"/>
      <c r="U42" s="418"/>
      <c r="V42" s="376"/>
      <c r="W42" s="377"/>
      <c r="X42" s="108">
        <v>12</v>
      </c>
      <c r="Y42" s="382">
        <f t="shared" si="5"/>
        <v>0</v>
      </c>
      <c r="Z42" s="383"/>
      <c r="AA42" s="380" t="s">
        <v>168</v>
      </c>
      <c r="AB42" s="381"/>
      <c r="AC42" s="346"/>
      <c r="AD42" s="347"/>
      <c r="AE42" s="406"/>
      <c r="AF42" s="343"/>
      <c r="AG42" s="346"/>
      <c r="AH42" s="347"/>
      <c r="AI42" s="352" t="s">
        <v>175</v>
      </c>
      <c r="AJ42" s="341"/>
      <c r="AK42" s="693"/>
      <c r="AL42" s="694"/>
      <c r="AM42" s="694"/>
      <c r="AN42" s="340" t="s">
        <v>175</v>
      </c>
      <c r="AO42" s="341"/>
      <c r="AP42" s="693"/>
      <c r="AQ42" s="694"/>
      <c r="AR42" s="694"/>
      <c r="AS42" s="695"/>
    </row>
    <row r="43" spans="3:45" ht="18.75" customHeight="1">
      <c r="C43" s="386"/>
      <c r="D43" s="387"/>
      <c r="E43" s="387"/>
      <c r="F43" s="385"/>
      <c r="G43" s="388">
        <v>12</v>
      </c>
      <c r="H43" s="389"/>
      <c r="I43" s="390">
        <f t="shared" si="4"/>
        <v>0</v>
      </c>
      <c r="J43" s="391"/>
      <c r="K43" s="391"/>
      <c r="L43" s="391"/>
      <c r="M43" s="391"/>
      <c r="N43" s="391"/>
      <c r="O43" s="392"/>
      <c r="P43" s="393"/>
      <c r="Q43" s="394"/>
      <c r="R43" s="394"/>
      <c r="S43" s="394"/>
      <c r="T43" s="394"/>
      <c r="U43" s="395"/>
      <c r="V43" s="384"/>
      <c r="W43" s="385"/>
      <c r="X43" s="109">
        <v>12</v>
      </c>
      <c r="Y43" s="382">
        <f t="shared" si="5"/>
        <v>0</v>
      </c>
      <c r="Z43" s="383"/>
      <c r="AA43" s="408" t="s">
        <v>169</v>
      </c>
      <c r="AB43" s="409"/>
      <c r="AC43" s="344"/>
      <c r="AD43" s="345"/>
      <c r="AE43" s="405"/>
      <c r="AF43" s="342"/>
      <c r="AG43" s="344"/>
      <c r="AH43" s="345"/>
      <c r="AI43" s="353" t="s">
        <v>176</v>
      </c>
      <c r="AJ43" s="354"/>
      <c r="AK43" s="691"/>
      <c r="AL43" s="692"/>
      <c r="AM43" s="692"/>
      <c r="AN43" s="338" t="s">
        <v>176</v>
      </c>
      <c r="AO43" s="339"/>
      <c r="AP43" s="691"/>
      <c r="AQ43" s="692"/>
      <c r="AR43" s="692"/>
      <c r="AS43" s="696"/>
    </row>
    <row r="44" spans="3:45" ht="18.75" customHeight="1" thickBot="1">
      <c r="C44" s="359"/>
      <c r="D44" s="360"/>
      <c r="E44" s="360"/>
      <c r="F44" s="361"/>
      <c r="G44" s="362">
        <v>12</v>
      </c>
      <c r="H44" s="363"/>
      <c r="I44" s="364">
        <f t="shared" si="4"/>
        <v>0</v>
      </c>
      <c r="J44" s="365"/>
      <c r="K44" s="365"/>
      <c r="L44" s="365"/>
      <c r="M44" s="365"/>
      <c r="N44" s="365"/>
      <c r="O44" s="366"/>
      <c r="P44" s="373"/>
      <c r="Q44" s="374"/>
      <c r="R44" s="374"/>
      <c r="S44" s="374"/>
      <c r="T44" s="374"/>
      <c r="U44" s="375"/>
      <c r="V44" s="376"/>
      <c r="W44" s="377"/>
      <c r="X44" s="108">
        <v>12</v>
      </c>
      <c r="Y44" s="378">
        <f t="shared" si="5"/>
        <v>0</v>
      </c>
      <c r="Z44" s="379"/>
      <c r="AA44" s="380" t="s">
        <v>170</v>
      </c>
      <c r="AB44" s="381"/>
      <c r="AC44" s="346"/>
      <c r="AD44" s="347"/>
      <c r="AE44" s="406"/>
      <c r="AF44" s="343"/>
      <c r="AG44" s="346"/>
      <c r="AH44" s="347"/>
      <c r="AI44" s="352" t="s">
        <v>175</v>
      </c>
      <c r="AJ44" s="341"/>
      <c r="AK44" s="693"/>
      <c r="AL44" s="694"/>
      <c r="AM44" s="694"/>
      <c r="AN44" s="340" t="s">
        <v>175</v>
      </c>
      <c r="AO44" s="341"/>
      <c r="AP44" s="693"/>
      <c r="AQ44" s="694"/>
      <c r="AR44" s="694"/>
      <c r="AS44" s="695"/>
    </row>
    <row r="45" spans="3:45" ht="18.75" customHeight="1">
      <c r="C45" s="423"/>
      <c r="D45" s="424"/>
      <c r="E45" s="424"/>
      <c r="F45" s="424"/>
      <c r="G45" s="424"/>
      <c r="H45" s="424"/>
      <c r="I45" s="429">
        <f>ROUNDDOWN((I39+I40+I41+I42+I43+I44)/1000,0)</f>
        <v>3650</v>
      </c>
      <c r="J45" s="430"/>
      <c r="K45" s="430"/>
      <c r="L45" s="430"/>
      <c r="M45" s="430"/>
      <c r="N45" s="430"/>
      <c r="O45" s="431"/>
      <c r="P45" s="427" t="s">
        <v>172</v>
      </c>
      <c r="Q45" s="427"/>
      <c r="R45" s="427"/>
      <c r="S45" s="427"/>
      <c r="T45" s="427"/>
      <c r="U45" s="427"/>
      <c r="V45" s="429">
        <f>Y45+AC45</f>
        <v>4380</v>
      </c>
      <c r="W45" s="430"/>
      <c r="X45" s="431"/>
      <c r="Y45" s="367">
        <f>ROUNDDOWN((Y39+Y40+Y41+Y42+Y43+Y44)/1000,0)</f>
        <v>4380</v>
      </c>
      <c r="Z45" s="349"/>
      <c r="AA45" s="396" t="s">
        <v>173</v>
      </c>
      <c r="AB45" s="397"/>
      <c r="AC45" s="348">
        <f>IF((AC41+AC43)&gt;0,ROUNDDOWN((AC41+AC43)/1000,0),0)</f>
        <v>0</v>
      </c>
      <c r="AD45" s="367"/>
      <c r="AE45" s="368"/>
      <c r="AF45" s="371">
        <f>IF((AF41+AF3)&gt;0,ROUNDDOWN((AF41+AF43)/1000,0),0)</f>
        <v>0</v>
      </c>
      <c r="AG45" s="348">
        <f>IF((AG41+AG43)&gt;0,ROUNDDOWN((AG41+AG43)/1000,0),0)</f>
        <v>0</v>
      </c>
      <c r="AH45" s="349"/>
      <c r="AI45" s="353" t="s">
        <v>176</v>
      </c>
      <c r="AJ45" s="354"/>
      <c r="AK45" s="691"/>
      <c r="AL45" s="692"/>
      <c r="AM45" s="692"/>
      <c r="AN45" s="338" t="s">
        <v>176</v>
      </c>
      <c r="AO45" s="339"/>
      <c r="AP45" s="691"/>
      <c r="AQ45" s="692"/>
      <c r="AR45" s="692"/>
      <c r="AS45" s="696"/>
    </row>
    <row r="46" spans="3:45" ht="18.75" customHeight="1" thickBot="1">
      <c r="C46" s="425"/>
      <c r="D46" s="426"/>
      <c r="E46" s="426"/>
      <c r="F46" s="426"/>
      <c r="G46" s="426"/>
      <c r="H46" s="426"/>
      <c r="I46" s="432"/>
      <c r="J46" s="369"/>
      <c r="K46" s="369"/>
      <c r="L46" s="369"/>
      <c r="M46" s="369"/>
      <c r="N46" s="369"/>
      <c r="O46" s="433"/>
      <c r="P46" s="428"/>
      <c r="Q46" s="428"/>
      <c r="R46" s="428"/>
      <c r="S46" s="428"/>
      <c r="T46" s="428"/>
      <c r="U46" s="428"/>
      <c r="V46" s="432"/>
      <c r="W46" s="369"/>
      <c r="X46" s="433"/>
      <c r="Y46" s="369"/>
      <c r="Z46" s="351"/>
      <c r="AA46" s="398"/>
      <c r="AB46" s="399"/>
      <c r="AC46" s="350"/>
      <c r="AD46" s="369"/>
      <c r="AE46" s="370"/>
      <c r="AF46" s="372"/>
      <c r="AG46" s="350"/>
      <c r="AH46" s="351"/>
      <c r="AI46" s="355" t="s">
        <v>175</v>
      </c>
      <c r="AJ46" s="356"/>
      <c r="AK46" s="357"/>
      <c r="AL46" s="358"/>
      <c r="AM46" s="358"/>
      <c r="AN46" s="690" t="s">
        <v>175</v>
      </c>
      <c r="AO46" s="356"/>
      <c r="AP46" s="357"/>
      <c r="AQ46" s="358"/>
      <c r="AR46" s="358"/>
      <c r="AS46" s="697"/>
    </row>
    <row r="47" spans="4:34" ht="13.5" customHeight="1">
      <c r="D47" s="117" t="s">
        <v>179</v>
      </c>
      <c r="AB47" s="335" t="s">
        <v>181</v>
      </c>
      <c r="AC47" s="335"/>
      <c r="AD47" s="335"/>
      <c r="AE47" s="335"/>
      <c r="AF47" s="335"/>
      <c r="AG47" s="335"/>
      <c r="AH47" s="335"/>
    </row>
    <row r="48" spans="4:34" ht="13.5" customHeight="1">
      <c r="D48" s="117" t="s">
        <v>174</v>
      </c>
      <c r="AB48" s="336"/>
      <c r="AC48" s="336"/>
      <c r="AD48" s="336"/>
      <c r="AE48" s="336"/>
      <c r="AF48" s="336"/>
      <c r="AG48" s="336"/>
      <c r="AH48" s="336"/>
    </row>
    <row r="49" ht="13.5">
      <c r="D49" s="1"/>
    </row>
    <row r="50" ht="13.5" hidden="1">
      <c r="D50" s="1"/>
    </row>
    <row r="51" spans="1:5" ht="13.5" hidden="1">
      <c r="A51"/>
      <c r="B51" s="148" t="s">
        <v>25</v>
      </c>
      <c r="C51" s="148"/>
      <c r="D51" s="148"/>
      <c r="E51" s="148"/>
    </row>
    <row r="52" spans="1:28" ht="13.5" hidden="1">
      <c r="A52"/>
      <c r="B52" s="7" t="s">
        <v>3</v>
      </c>
      <c r="C52" s="145" t="s">
        <v>26</v>
      </c>
      <c r="D52" s="146"/>
      <c r="E52" s="147"/>
      <c r="AB52" s="115"/>
    </row>
    <row r="53" spans="1:5" ht="13.5" hidden="1">
      <c r="A53"/>
      <c r="B53" s="9"/>
      <c r="C53" s="142" t="s">
        <v>2</v>
      </c>
      <c r="D53" s="143"/>
      <c r="E53" s="144"/>
    </row>
    <row r="54" spans="1:5" ht="13.5" hidden="1">
      <c r="A54"/>
      <c r="B54" s="139" t="s">
        <v>4</v>
      </c>
      <c r="C54" s="136" t="s">
        <v>12</v>
      </c>
      <c r="D54" s="137"/>
      <c r="E54" s="138"/>
    </row>
    <row r="55" spans="1:5" ht="13.5" hidden="1">
      <c r="A55"/>
      <c r="B55" s="141"/>
      <c r="C55" s="136" t="s">
        <v>13</v>
      </c>
      <c r="D55" s="137"/>
      <c r="E55" s="138"/>
    </row>
    <row r="56" spans="1:5" ht="13.5" hidden="1">
      <c r="A56"/>
      <c r="B56" s="139" t="s">
        <v>7</v>
      </c>
      <c r="C56" s="136" t="s">
        <v>14</v>
      </c>
      <c r="D56" s="137"/>
      <c r="E56" s="138"/>
    </row>
    <row r="57" spans="1:5" ht="13.5" hidden="1">
      <c r="A57"/>
      <c r="B57" s="141"/>
      <c r="C57" s="136" t="s">
        <v>15</v>
      </c>
      <c r="D57" s="137"/>
      <c r="E57" s="138"/>
    </row>
    <row r="58" spans="1:26" ht="13.5" hidden="1">
      <c r="A58"/>
      <c r="B58" s="139" t="s">
        <v>5</v>
      </c>
      <c r="C58" s="136" t="s">
        <v>27</v>
      </c>
      <c r="D58" s="137"/>
      <c r="E58" s="138"/>
      <c r="Y58" s="422">
        <f>IF(ROUNDDOWN(Y57/1000,0)&gt;0,ROUNDDOWN(Y57/1000,0),"")</f>
      </c>
      <c r="Z58" s="422"/>
    </row>
    <row r="59" spans="1:5" ht="13.5" hidden="1">
      <c r="A59"/>
      <c r="B59" s="140"/>
      <c r="C59" s="136" t="s">
        <v>28</v>
      </c>
      <c r="D59" s="137"/>
      <c r="E59" s="138"/>
    </row>
    <row r="60" spans="1:5" ht="13.5" hidden="1">
      <c r="A60"/>
      <c r="B60" s="140"/>
      <c r="C60" s="136" t="s">
        <v>29</v>
      </c>
      <c r="D60" s="137"/>
      <c r="E60" s="138"/>
    </row>
    <row r="61" spans="1:5" ht="13.5" hidden="1">
      <c r="A61"/>
      <c r="B61" s="140"/>
      <c r="C61" s="136" t="s">
        <v>30</v>
      </c>
      <c r="D61" s="137"/>
      <c r="E61" s="138"/>
    </row>
    <row r="62" spans="1:5" ht="13.5" hidden="1">
      <c r="A62"/>
      <c r="B62" s="140"/>
      <c r="C62" s="136" t="s">
        <v>31</v>
      </c>
      <c r="D62" s="137"/>
      <c r="E62" s="138"/>
    </row>
    <row r="63" spans="1:5" ht="13.5" hidden="1">
      <c r="A63"/>
      <c r="B63" s="140" t="s">
        <v>6</v>
      </c>
      <c r="C63" s="136" t="s">
        <v>32</v>
      </c>
      <c r="D63" s="137"/>
      <c r="E63" s="138"/>
    </row>
    <row r="64" spans="1:5" ht="13.5" hidden="1">
      <c r="A64"/>
      <c r="B64" s="140"/>
      <c r="C64" s="136" t="s">
        <v>33</v>
      </c>
      <c r="D64" s="137"/>
      <c r="E64" s="138"/>
    </row>
    <row r="65" spans="1:5" ht="13.5" hidden="1">
      <c r="A65"/>
      <c r="B65" s="140"/>
      <c r="C65" s="136" t="s">
        <v>34</v>
      </c>
      <c r="D65" s="137"/>
      <c r="E65" s="138"/>
    </row>
    <row r="66" spans="1:5" ht="13.5" hidden="1">
      <c r="A66"/>
      <c r="B66" s="140"/>
      <c r="C66" s="136" t="s">
        <v>35</v>
      </c>
      <c r="D66" s="137"/>
      <c r="E66" s="138"/>
    </row>
    <row r="67" spans="1:5" ht="13.5" hidden="1">
      <c r="A67"/>
      <c r="B67" s="140"/>
      <c r="C67" s="136" t="s">
        <v>36</v>
      </c>
      <c r="D67" s="137"/>
      <c r="E67" s="138"/>
    </row>
    <row r="68" spans="1:5" ht="13.5" hidden="1">
      <c r="A68"/>
      <c r="B68" s="140"/>
      <c r="C68" s="136" t="s">
        <v>37</v>
      </c>
      <c r="D68" s="137"/>
      <c r="E68" s="138"/>
    </row>
    <row r="69" spans="1:5" ht="13.5" hidden="1">
      <c r="A69"/>
      <c r="B69" s="140"/>
      <c r="C69" s="136" t="s">
        <v>38</v>
      </c>
      <c r="D69" s="137"/>
      <c r="E69" s="138"/>
    </row>
    <row r="70" spans="1:5" ht="13.5" hidden="1">
      <c r="A70"/>
      <c r="B70" s="141"/>
      <c r="C70" s="136" t="s">
        <v>39</v>
      </c>
      <c r="D70" s="137"/>
      <c r="E70" s="138"/>
    </row>
    <row r="71" spans="1:5" ht="13.5" hidden="1">
      <c r="A71"/>
      <c r="B71" s="605" t="s">
        <v>8</v>
      </c>
      <c r="C71" s="586" t="s">
        <v>40</v>
      </c>
      <c r="D71" s="587"/>
      <c r="E71" s="588"/>
    </row>
    <row r="72" spans="1:5" ht="13.5" hidden="1">
      <c r="A72"/>
      <c r="B72" s="606"/>
      <c r="C72" s="586" t="s">
        <v>41</v>
      </c>
      <c r="D72" s="587"/>
      <c r="E72" s="588"/>
    </row>
    <row r="73" spans="1:5" ht="13.5" hidden="1">
      <c r="A73"/>
      <c r="B73" s="606"/>
      <c r="C73" s="586" t="s">
        <v>42</v>
      </c>
      <c r="D73" s="587"/>
      <c r="E73" s="588"/>
    </row>
    <row r="74" spans="1:5" ht="13.5" hidden="1">
      <c r="A74"/>
      <c r="B74" s="606"/>
      <c r="C74" s="586" t="s">
        <v>43</v>
      </c>
      <c r="D74" s="587"/>
      <c r="E74" s="588"/>
    </row>
    <row r="75" spans="1:5" ht="13.5" hidden="1">
      <c r="A75"/>
      <c r="B75" s="606"/>
      <c r="C75" s="586" t="s">
        <v>44</v>
      </c>
      <c r="D75" s="587"/>
      <c r="E75" s="588"/>
    </row>
    <row r="76" spans="1:5" ht="13.5" hidden="1">
      <c r="A76"/>
      <c r="B76" s="606"/>
      <c r="C76" s="586" t="s">
        <v>45</v>
      </c>
      <c r="D76" s="587"/>
      <c r="E76" s="588"/>
    </row>
    <row r="77" spans="1:5" ht="13.5" hidden="1">
      <c r="A77"/>
      <c r="B77" s="606"/>
      <c r="C77" s="586" t="s">
        <v>46</v>
      </c>
      <c r="D77" s="587"/>
      <c r="E77" s="588"/>
    </row>
    <row r="78" spans="1:5" ht="13.5" hidden="1">
      <c r="A78"/>
      <c r="B78" s="606"/>
      <c r="C78" s="586" t="s">
        <v>47</v>
      </c>
      <c r="D78" s="587"/>
      <c r="E78" s="588"/>
    </row>
    <row r="79" spans="1:5" ht="13.5" hidden="1">
      <c r="A79"/>
      <c r="B79" s="606"/>
      <c r="C79" s="586" t="s">
        <v>48</v>
      </c>
      <c r="D79" s="587"/>
      <c r="E79" s="588"/>
    </row>
    <row r="80" spans="1:5" ht="13.5" hidden="1">
      <c r="A80"/>
      <c r="B80" s="606"/>
      <c r="C80" s="586" t="s">
        <v>49</v>
      </c>
      <c r="D80" s="587"/>
      <c r="E80" s="588"/>
    </row>
    <row r="81" spans="1:5" ht="13.5" hidden="1">
      <c r="A81"/>
      <c r="B81" s="606"/>
      <c r="C81" s="586" t="s">
        <v>50</v>
      </c>
      <c r="D81" s="587"/>
      <c r="E81" s="588"/>
    </row>
    <row r="82" spans="1:5" ht="13.5" hidden="1">
      <c r="A82"/>
      <c r="B82" s="606"/>
      <c r="C82" s="586" t="s">
        <v>51</v>
      </c>
      <c r="D82" s="587"/>
      <c r="E82" s="588"/>
    </row>
    <row r="83" spans="1:5" ht="13.5" hidden="1">
      <c r="A83"/>
      <c r="B83" s="606"/>
      <c r="C83" s="586" t="s">
        <v>52</v>
      </c>
      <c r="D83" s="587"/>
      <c r="E83" s="588"/>
    </row>
    <row r="84" spans="1:25" ht="13.5" hidden="1">
      <c r="A84"/>
      <c r="B84" s="606"/>
      <c r="C84" s="586" t="s">
        <v>53</v>
      </c>
      <c r="D84" s="587"/>
      <c r="E84" s="588"/>
      <c r="Y84" s="111" t="s">
        <v>154</v>
      </c>
    </row>
    <row r="85" spans="1:25" ht="13.5" hidden="1">
      <c r="A85"/>
      <c r="B85" s="606"/>
      <c r="C85" s="586" t="s">
        <v>54</v>
      </c>
      <c r="D85" s="587"/>
      <c r="E85" s="588"/>
      <c r="Y85" s="110">
        <v>25000</v>
      </c>
    </row>
    <row r="86" spans="1:25" ht="13.5" hidden="1">
      <c r="A86"/>
      <c r="B86" s="606"/>
      <c r="C86" s="586" t="s">
        <v>55</v>
      </c>
      <c r="D86" s="587"/>
      <c r="E86" s="588"/>
      <c r="Y86" s="110">
        <v>24000</v>
      </c>
    </row>
    <row r="87" spans="2:25" ht="13.5" hidden="1">
      <c r="B87" s="606"/>
      <c r="C87" s="586" t="s">
        <v>56</v>
      </c>
      <c r="D87" s="587"/>
      <c r="E87" s="588"/>
      <c r="K87" s="5"/>
      <c r="Y87" s="110">
        <v>22000</v>
      </c>
    </row>
    <row r="88" spans="2:25" ht="13.5" hidden="1">
      <c r="B88" s="606"/>
      <c r="C88" s="586" t="s">
        <v>57</v>
      </c>
      <c r="D88" s="587"/>
      <c r="E88" s="588"/>
      <c r="F88" s="8"/>
      <c r="G88" s="608" t="s">
        <v>18</v>
      </c>
      <c r="H88" s="609"/>
      <c r="K88" s="5"/>
      <c r="Y88" s="110">
        <v>20000</v>
      </c>
    </row>
    <row r="89" spans="2:25" ht="13.5" hidden="1">
      <c r="B89" s="606"/>
      <c r="C89" s="586" t="s">
        <v>58</v>
      </c>
      <c r="D89" s="587"/>
      <c r="E89" s="588"/>
      <c r="F89" s="8"/>
      <c r="G89" s="622" t="s">
        <v>74</v>
      </c>
      <c r="H89" s="623"/>
      <c r="K89" s="5"/>
      <c r="Y89" s="110">
        <v>18000</v>
      </c>
    </row>
    <row r="90" spans="2:25" ht="13.5" hidden="1">
      <c r="B90" s="606"/>
      <c r="C90" s="586" t="s">
        <v>59</v>
      </c>
      <c r="D90" s="587"/>
      <c r="E90" s="588"/>
      <c r="F90" s="4"/>
      <c r="G90" s="612" t="s">
        <v>16</v>
      </c>
      <c r="H90" s="613"/>
      <c r="K90" s="5"/>
      <c r="Y90" s="110">
        <v>16000</v>
      </c>
    </row>
    <row r="91" spans="2:25" ht="13.5" hidden="1">
      <c r="B91" s="606"/>
      <c r="C91" s="586" t="s">
        <v>60</v>
      </c>
      <c r="D91" s="587"/>
      <c r="E91" s="588"/>
      <c r="G91" s="614" t="s">
        <v>17</v>
      </c>
      <c r="H91" s="615"/>
      <c r="K91" s="5"/>
      <c r="Y91" s="110">
        <v>14000</v>
      </c>
    </row>
    <row r="92" spans="2:25" ht="13.5" hidden="1">
      <c r="B92" s="606"/>
      <c r="C92" s="586" t="s">
        <v>61</v>
      </c>
      <c r="D92" s="587"/>
      <c r="E92" s="588"/>
      <c r="K92" s="5"/>
      <c r="Y92" s="110">
        <v>12000</v>
      </c>
    </row>
    <row r="93" spans="2:25" ht="13.5" hidden="1">
      <c r="B93" s="606"/>
      <c r="C93" s="586" t="s">
        <v>62</v>
      </c>
      <c r="D93" s="587"/>
      <c r="E93" s="588"/>
      <c r="G93" s="608" t="s">
        <v>19</v>
      </c>
      <c r="H93" s="609"/>
      <c r="K93" s="118"/>
      <c r="Y93" s="110">
        <v>10000</v>
      </c>
    </row>
    <row r="94" spans="2:25" ht="13.5" hidden="1">
      <c r="B94" s="606"/>
      <c r="C94" s="586" t="s">
        <v>63</v>
      </c>
      <c r="D94" s="587"/>
      <c r="E94" s="588"/>
      <c r="G94" s="618" t="s">
        <v>23</v>
      </c>
      <c r="H94" s="619"/>
      <c r="K94" s="5"/>
      <c r="Y94" s="110">
        <v>9000</v>
      </c>
    </row>
    <row r="95" spans="2:25" ht="13.5" hidden="1">
      <c r="B95" s="607"/>
      <c r="C95" s="586" t="s">
        <v>64</v>
      </c>
      <c r="D95" s="587"/>
      <c r="E95" s="588"/>
      <c r="G95" s="612" t="s">
        <v>20</v>
      </c>
      <c r="H95" s="613"/>
      <c r="K95" s="5"/>
      <c r="Y95" s="110">
        <v>8000</v>
      </c>
    </row>
    <row r="96" spans="2:25" ht="13.5" hidden="1">
      <c r="B96" s="605" t="s">
        <v>9</v>
      </c>
      <c r="C96" s="586" t="s">
        <v>65</v>
      </c>
      <c r="D96" s="587"/>
      <c r="E96" s="588"/>
      <c r="G96" s="612" t="s">
        <v>21</v>
      </c>
      <c r="H96" s="613"/>
      <c r="K96" s="5"/>
      <c r="Y96" s="110">
        <v>7000</v>
      </c>
    </row>
    <row r="97" spans="2:25" ht="13.5" hidden="1">
      <c r="B97" s="606"/>
      <c r="C97" s="586" t="s">
        <v>66</v>
      </c>
      <c r="D97" s="587"/>
      <c r="E97" s="588"/>
      <c r="G97" s="614" t="s">
        <v>22</v>
      </c>
      <c r="H97" s="615"/>
      <c r="K97" s="5"/>
      <c r="Y97" s="110">
        <v>6000</v>
      </c>
    </row>
    <row r="98" spans="2:25" ht="13.5" hidden="1">
      <c r="B98" s="606"/>
      <c r="C98" s="586" t="s">
        <v>67</v>
      </c>
      <c r="D98" s="587"/>
      <c r="E98" s="588"/>
      <c r="K98" s="5"/>
      <c r="Y98" s="110">
        <v>5000</v>
      </c>
    </row>
    <row r="99" spans="2:25" ht="13.5" hidden="1">
      <c r="B99" s="607"/>
      <c r="C99" s="586" t="s">
        <v>68</v>
      </c>
      <c r="D99" s="587"/>
      <c r="E99" s="588"/>
      <c r="G99" s="608" t="s">
        <v>24</v>
      </c>
      <c r="H99" s="609"/>
      <c r="K99" s="5"/>
      <c r="Y99" s="110">
        <v>4000</v>
      </c>
    </row>
    <row r="100" spans="2:25" ht="13.5" hidden="1">
      <c r="B100" s="6" t="s">
        <v>10</v>
      </c>
      <c r="C100" s="586" t="s">
        <v>69</v>
      </c>
      <c r="D100" s="587"/>
      <c r="E100" s="588"/>
      <c r="G100" s="610" t="s">
        <v>109</v>
      </c>
      <c r="H100" s="611"/>
      <c r="K100" s="5"/>
      <c r="Y100" s="110">
        <v>3500</v>
      </c>
    </row>
    <row r="101" spans="2:11" ht="13.5" hidden="1">
      <c r="B101" s="602" t="s">
        <v>11</v>
      </c>
      <c r="C101" s="586" t="s">
        <v>72</v>
      </c>
      <c r="D101" s="587"/>
      <c r="E101" s="588"/>
      <c r="G101" s="616" t="s">
        <v>110</v>
      </c>
      <c r="H101" s="617"/>
      <c r="K101" s="5"/>
    </row>
    <row r="102" spans="2:11" ht="13.5" hidden="1">
      <c r="B102" s="603"/>
      <c r="C102" s="586" t="s">
        <v>70</v>
      </c>
      <c r="D102" s="587"/>
      <c r="E102" s="588"/>
      <c r="K102" s="5"/>
    </row>
    <row r="103" spans="2:11" ht="13.5" hidden="1">
      <c r="B103" s="603"/>
      <c r="C103" s="586" t="s">
        <v>71</v>
      </c>
      <c r="D103" s="587"/>
      <c r="E103" s="588"/>
      <c r="K103" s="5"/>
    </row>
    <row r="104" spans="2:11" ht="13.5" hidden="1">
      <c r="B104" s="603"/>
      <c r="C104" s="586" t="s">
        <v>73</v>
      </c>
      <c r="D104" s="587"/>
      <c r="E104" s="588"/>
      <c r="K104" s="5"/>
    </row>
    <row r="105" spans="2:11" ht="13.5" hidden="1">
      <c r="B105" s="604"/>
      <c r="C105" s="586" t="s">
        <v>2</v>
      </c>
      <c r="D105" s="587"/>
      <c r="E105" s="588"/>
      <c r="K105" s="5"/>
    </row>
    <row r="106" spans="3:11" ht="13.5" hidden="1">
      <c r="C106" s="3" t="s">
        <v>212</v>
      </c>
      <c r="K106" s="5"/>
    </row>
    <row r="107" spans="3:11" ht="13.5" hidden="1">
      <c r="C107" s="3" t="s">
        <v>211</v>
      </c>
      <c r="K107" s="5"/>
    </row>
    <row r="108" spans="3:11" ht="13.5" hidden="1">
      <c r="C108" s="3" t="s">
        <v>210</v>
      </c>
      <c r="K108" s="5"/>
    </row>
    <row r="109" ht="13.5" hidden="1">
      <c r="K109" s="5"/>
    </row>
    <row r="110" ht="13.5">
      <c r="K110" s="5"/>
    </row>
    <row r="111" ht="13.5">
      <c r="K111" s="5"/>
    </row>
  </sheetData>
  <sheetProtection sheet="1"/>
  <mergeCells count="426">
    <mergeCell ref="Y1:AG1"/>
    <mergeCell ref="AN6:AN7"/>
    <mergeCell ref="AI42:AJ42"/>
    <mergeCell ref="AK32:AL33"/>
    <mergeCell ref="AK34:AL34"/>
    <mergeCell ref="AH32:AJ34"/>
    <mergeCell ref="AG39:AH39"/>
    <mergeCell ref="AI41:AJ41"/>
    <mergeCell ref="AI36:AS36"/>
    <mergeCell ref="AK37:AM38"/>
    <mergeCell ref="AA32:AB32"/>
    <mergeCell ref="AA33:AB33"/>
    <mergeCell ref="AA34:AB34"/>
    <mergeCell ref="AD32:AD34"/>
    <mergeCell ref="AM33:AN33"/>
    <mergeCell ref="AP32:AS32"/>
    <mergeCell ref="AP33:AS33"/>
    <mergeCell ref="AO32:AO33"/>
    <mergeCell ref="AM32:AN32"/>
    <mergeCell ref="AP44:AS44"/>
    <mergeCell ref="AP45:AS45"/>
    <mergeCell ref="AP46:AS46"/>
    <mergeCell ref="AP39:AS39"/>
    <mergeCell ref="AP40:AS40"/>
    <mergeCell ref="AP41:AS41"/>
    <mergeCell ref="AP42:AS42"/>
    <mergeCell ref="AP43:AS43"/>
    <mergeCell ref="AN45:AO45"/>
    <mergeCell ref="AN46:AO46"/>
    <mergeCell ref="AK39:AM39"/>
    <mergeCell ref="AK40:AM40"/>
    <mergeCell ref="AK41:AM41"/>
    <mergeCell ref="AK42:AM42"/>
    <mergeCell ref="AK43:AM43"/>
    <mergeCell ref="AK44:AM44"/>
    <mergeCell ref="AK45:AM45"/>
    <mergeCell ref="AN42:AO42"/>
    <mergeCell ref="X32:Y34"/>
    <mergeCell ref="Z32:Z33"/>
    <mergeCell ref="AG32:AG34"/>
    <mergeCell ref="AN39:AO39"/>
    <mergeCell ref="AN40:AO40"/>
    <mergeCell ref="AN41:AO41"/>
    <mergeCell ref="AG41:AH42"/>
    <mergeCell ref="AI39:AJ39"/>
    <mergeCell ref="AI40:AJ40"/>
    <mergeCell ref="AE32:AF34"/>
    <mergeCell ref="C32:G34"/>
    <mergeCell ref="H32:I34"/>
    <mergeCell ref="J32:P34"/>
    <mergeCell ref="Q32:R34"/>
    <mergeCell ref="S32:V34"/>
    <mergeCell ref="W32:W34"/>
    <mergeCell ref="AM28:AN28"/>
    <mergeCell ref="AM29:AN29"/>
    <mergeCell ref="AM30:AN30"/>
    <mergeCell ref="AM31:AN31"/>
    <mergeCell ref="AP27:AS27"/>
    <mergeCell ref="AP28:AS28"/>
    <mergeCell ref="AP29:AS29"/>
    <mergeCell ref="AP30:AS30"/>
    <mergeCell ref="AP31:AS31"/>
    <mergeCell ref="AK31:AL31"/>
    <mergeCell ref="AP19:AS19"/>
    <mergeCell ref="AP20:AS20"/>
    <mergeCell ref="AP21:AS21"/>
    <mergeCell ref="AP22:AS22"/>
    <mergeCell ref="AP23:AS23"/>
    <mergeCell ref="AP24:AS24"/>
    <mergeCell ref="AP25:AS25"/>
    <mergeCell ref="AP26:AS26"/>
    <mergeCell ref="AM19:AN19"/>
    <mergeCell ref="AM24:AN24"/>
    <mergeCell ref="AM25:AN25"/>
    <mergeCell ref="AM26:AN26"/>
    <mergeCell ref="AM27:AN27"/>
    <mergeCell ref="AM20:AN20"/>
    <mergeCell ref="AM21:AN21"/>
    <mergeCell ref="AM22:AN22"/>
    <mergeCell ref="AM23:AN23"/>
    <mergeCell ref="AK25:AL25"/>
    <mergeCell ref="AK26:AL26"/>
    <mergeCell ref="AK27:AL27"/>
    <mergeCell ref="AK28:AL28"/>
    <mergeCell ref="AK29:AL29"/>
    <mergeCell ref="AK30:AL30"/>
    <mergeCell ref="AK19:AL19"/>
    <mergeCell ref="AK20:AL20"/>
    <mergeCell ref="AK21:AL21"/>
    <mergeCell ref="AK22:AL22"/>
    <mergeCell ref="AK23:AL23"/>
    <mergeCell ref="AK24:AL24"/>
    <mergeCell ref="AE23:AF23"/>
    <mergeCell ref="AE24:AF24"/>
    <mergeCell ref="AH26:AJ26"/>
    <mergeCell ref="AE29:AF29"/>
    <mergeCell ref="AE31:AF31"/>
    <mergeCell ref="AE25:AF25"/>
    <mergeCell ref="AE26:AF26"/>
    <mergeCell ref="AE27:AF27"/>
    <mergeCell ref="AE28:AF28"/>
    <mergeCell ref="AH29:AJ29"/>
    <mergeCell ref="AA30:AB30"/>
    <mergeCell ref="AH30:AJ30"/>
    <mergeCell ref="AE30:AF30"/>
    <mergeCell ref="AH31:AJ31"/>
    <mergeCell ref="AE18:AF18"/>
    <mergeCell ref="AE19:AF19"/>
    <mergeCell ref="AE20:AF20"/>
    <mergeCell ref="AE21:AF21"/>
    <mergeCell ref="AE22:AF22"/>
    <mergeCell ref="AA31:AB31"/>
    <mergeCell ref="AH19:AJ19"/>
    <mergeCell ref="AH20:AJ20"/>
    <mergeCell ref="AH21:AJ21"/>
    <mergeCell ref="AH22:AJ22"/>
    <mergeCell ref="AH23:AJ23"/>
    <mergeCell ref="AH24:AJ24"/>
    <mergeCell ref="AH25:AJ25"/>
    <mergeCell ref="AH27:AJ27"/>
    <mergeCell ref="AH28:AJ28"/>
    <mergeCell ref="AA25:AB25"/>
    <mergeCell ref="X26:Y26"/>
    <mergeCell ref="AA26:AB26"/>
    <mergeCell ref="AA27:AB27"/>
    <mergeCell ref="AA28:AB28"/>
    <mergeCell ref="X28:Y28"/>
    <mergeCell ref="X25:Y25"/>
    <mergeCell ref="AA29:AB29"/>
    <mergeCell ref="AA19:AB19"/>
    <mergeCell ref="AA20:AB20"/>
    <mergeCell ref="AA21:AB21"/>
    <mergeCell ref="AA22:AB22"/>
    <mergeCell ref="AA23:AB23"/>
    <mergeCell ref="AA24:AB24"/>
    <mergeCell ref="X29:Y29"/>
    <mergeCell ref="S31:V31"/>
    <mergeCell ref="S27:V27"/>
    <mergeCell ref="S28:V28"/>
    <mergeCell ref="S29:V29"/>
    <mergeCell ref="S30:V30"/>
    <mergeCell ref="X30:Y30"/>
    <mergeCell ref="X31:Y31"/>
    <mergeCell ref="X18:Y18"/>
    <mergeCell ref="X19:Y19"/>
    <mergeCell ref="X20:Y20"/>
    <mergeCell ref="X21:Y21"/>
    <mergeCell ref="X27:Y27"/>
    <mergeCell ref="Q30:R30"/>
    <mergeCell ref="Q27:R27"/>
    <mergeCell ref="Q24:R24"/>
    <mergeCell ref="Q25:R25"/>
    <mergeCell ref="Q26:R26"/>
    <mergeCell ref="Q31:R31"/>
    <mergeCell ref="S19:V19"/>
    <mergeCell ref="S20:V20"/>
    <mergeCell ref="S21:V21"/>
    <mergeCell ref="S22:V22"/>
    <mergeCell ref="S23:V23"/>
    <mergeCell ref="S24:V24"/>
    <mergeCell ref="S25:V25"/>
    <mergeCell ref="S26:V26"/>
    <mergeCell ref="Q28:R28"/>
    <mergeCell ref="Q29:R29"/>
    <mergeCell ref="AI7:AM8"/>
    <mergeCell ref="AF11:AQ11"/>
    <mergeCell ref="J22:P22"/>
    <mergeCell ref="J23:P23"/>
    <mergeCell ref="J24:P24"/>
    <mergeCell ref="J25:P25"/>
    <mergeCell ref="Q21:R21"/>
    <mergeCell ref="X22:Y22"/>
    <mergeCell ref="X23:Y23"/>
    <mergeCell ref="X24:Y24"/>
    <mergeCell ref="H28:I28"/>
    <mergeCell ref="H29:I29"/>
    <mergeCell ref="Q23:R23"/>
    <mergeCell ref="J28:P28"/>
    <mergeCell ref="AG14:AJ14"/>
    <mergeCell ref="H20:I20"/>
    <mergeCell ref="H17:I17"/>
    <mergeCell ref="H16:I16"/>
    <mergeCell ref="Q18:R18"/>
    <mergeCell ref="AO3:AS3"/>
    <mergeCell ref="AO7:AS8"/>
    <mergeCell ref="AO4:AS5"/>
    <mergeCell ref="AP6:AS6"/>
    <mergeCell ref="AI3:AM3"/>
    <mergeCell ref="P2:Q2"/>
    <mergeCell ref="Q19:R19"/>
    <mergeCell ref="Q20:R20"/>
    <mergeCell ref="G4:L5"/>
    <mergeCell ref="M4:M5"/>
    <mergeCell ref="N4:P5"/>
    <mergeCell ref="Q22:R22"/>
    <mergeCell ref="H21:I21"/>
    <mergeCell ref="S18:V18"/>
    <mergeCell ref="H19:I19"/>
    <mergeCell ref="Y2:Z2"/>
    <mergeCell ref="Q3:T3"/>
    <mergeCell ref="R7:R8"/>
    <mergeCell ref="W4:AB4"/>
    <mergeCell ref="W5:Y5"/>
    <mergeCell ref="Y7:Z7"/>
    <mergeCell ref="J17:P17"/>
    <mergeCell ref="Q17:R17"/>
    <mergeCell ref="H24:I24"/>
    <mergeCell ref="H23:I23"/>
    <mergeCell ref="J18:P18"/>
    <mergeCell ref="J19:P19"/>
    <mergeCell ref="J20:P20"/>
    <mergeCell ref="J21:P21"/>
    <mergeCell ref="H18:I18"/>
    <mergeCell ref="C74:E74"/>
    <mergeCell ref="C75:E75"/>
    <mergeCell ref="G88:H88"/>
    <mergeCell ref="C39:F39"/>
    <mergeCell ref="G39:H39"/>
    <mergeCell ref="G41:H41"/>
    <mergeCell ref="C76:E76"/>
    <mergeCell ref="C77:E77"/>
    <mergeCell ref="C78:E78"/>
    <mergeCell ref="C79:E79"/>
    <mergeCell ref="H25:I25"/>
    <mergeCell ref="G89:H89"/>
    <mergeCell ref="I39:O39"/>
    <mergeCell ref="I41:O41"/>
    <mergeCell ref="J31:P31"/>
    <mergeCell ref="H30:I30"/>
    <mergeCell ref="H31:I31"/>
    <mergeCell ref="P39:U39"/>
    <mergeCell ref="H26:I26"/>
    <mergeCell ref="H27:I27"/>
    <mergeCell ref="G101:H101"/>
    <mergeCell ref="G94:H94"/>
    <mergeCell ref="G95:H95"/>
    <mergeCell ref="G96:H96"/>
    <mergeCell ref="G97:H97"/>
    <mergeCell ref="G93:H93"/>
    <mergeCell ref="C80:E80"/>
    <mergeCell ref="C81:E81"/>
    <mergeCell ref="C82:E82"/>
    <mergeCell ref="C83:E83"/>
    <mergeCell ref="G99:H99"/>
    <mergeCell ref="G100:H100"/>
    <mergeCell ref="G90:H90"/>
    <mergeCell ref="G91:H91"/>
    <mergeCell ref="C89:E89"/>
    <mergeCell ref="C90:E90"/>
    <mergeCell ref="C91:E91"/>
    <mergeCell ref="C84:E84"/>
    <mergeCell ref="C85:E85"/>
    <mergeCell ref="C86:E86"/>
    <mergeCell ref="C87:E87"/>
    <mergeCell ref="C93:E93"/>
    <mergeCell ref="C95:E95"/>
    <mergeCell ref="B96:B99"/>
    <mergeCell ref="C96:E96"/>
    <mergeCell ref="C97:E97"/>
    <mergeCell ref="C98:E98"/>
    <mergeCell ref="C99:E99"/>
    <mergeCell ref="B71:B95"/>
    <mergeCell ref="C71:E71"/>
    <mergeCell ref="C88:E88"/>
    <mergeCell ref="C73:E73"/>
    <mergeCell ref="C100:E100"/>
    <mergeCell ref="B101:B105"/>
    <mergeCell ref="C101:E101"/>
    <mergeCell ref="C102:E102"/>
    <mergeCell ref="C103:E103"/>
    <mergeCell ref="C104:E104"/>
    <mergeCell ref="C105:E105"/>
    <mergeCell ref="C94:E94"/>
    <mergeCell ref="C92:E92"/>
    <mergeCell ref="C72:E72"/>
    <mergeCell ref="C29:C31"/>
    <mergeCell ref="C26:E26"/>
    <mergeCell ref="H22:I22"/>
    <mergeCell ref="C36:O36"/>
    <mergeCell ref="C37:F38"/>
    <mergeCell ref="J26:P26"/>
    <mergeCell ref="J27:P27"/>
    <mergeCell ref="J29:P29"/>
    <mergeCell ref="J30:P30"/>
    <mergeCell ref="AM18:AN18"/>
    <mergeCell ref="AP17:AS17"/>
    <mergeCell ref="AP18:AS18"/>
    <mergeCell ref="AH18:AJ18"/>
    <mergeCell ref="AK17:AL17"/>
    <mergeCell ref="AK18:AL18"/>
    <mergeCell ref="AM17:AN17"/>
    <mergeCell ref="AH17:AJ17"/>
    <mergeCell ref="AD15:AF15"/>
    <mergeCell ref="AO14:AQ14"/>
    <mergeCell ref="AO15:AR15"/>
    <mergeCell ref="AM16:AN16"/>
    <mergeCell ref="AE16:AF16"/>
    <mergeCell ref="AK16:AL16"/>
    <mergeCell ref="AD14:AF14"/>
    <mergeCell ref="AH16:AJ16"/>
    <mergeCell ref="AP16:AS16"/>
    <mergeCell ref="AG15:AJ15"/>
    <mergeCell ref="Z13:AB13"/>
    <mergeCell ref="H13:P13"/>
    <mergeCell ref="W13:Y13"/>
    <mergeCell ref="W14:Y14"/>
    <mergeCell ref="Q13:V13"/>
    <mergeCell ref="Q14:V14"/>
    <mergeCell ref="C3:E3"/>
    <mergeCell ref="C4:F4"/>
    <mergeCell ref="C5:F5"/>
    <mergeCell ref="F3:G3"/>
    <mergeCell ref="AK13:AN13"/>
    <mergeCell ref="AO13:AS13"/>
    <mergeCell ref="AD13:AF13"/>
    <mergeCell ref="Q7:Q8"/>
    <mergeCell ref="AI4:AM5"/>
    <mergeCell ref="AI6:AM6"/>
    <mergeCell ref="C17:E17"/>
    <mergeCell ref="S6:V6"/>
    <mergeCell ref="Q16:R16"/>
    <mergeCell ref="Q15:V15"/>
    <mergeCell ref="C15:F16"/>
    <mergeCell ref="C7:F8"/>
    <mergeCell ref="G7:P8"/>
    <mergeCell ref="D11:G12"/>
    <mergeCell ref="M11:Z11"/>
    <mergeCell ref="W8:Z8"/>
    <mergeCell ref="S17:V17"/>
    <mergeCell ref="AC4:AD4"/>
    <mergeCell ref="AE4:AG4"/>
    <mergeCell ref="J16:P16"/>
    <mergeCell ref="X17:Y17"/>
    <mergeCell ref="X16:Y16"/>
    <mergeCell ref="S16:V16"/>
    <mergeCell ref="W6:AG6"/>
    <mergeCell ref="AG13:AJ13"/>
    <mergeCell ref="S4:V4"/>
    <mergeCell ref="AA18:AB18"/>
    <mergeCell ref="AB8:AD8"/>
    <mergeCell ref="AE8:AG8"/>
    <mergeCell ref="AA11:AB11"/>
    <mergeCell ref="AA16:AB16"/>
    <mergeCell ref="Z14:AB14"/>
    <mergeCell ref="AA17:AB17"/>
    <mergeCell ref="AE17:AF17"/>
    <mergeCell ref="U10:AJ10"/>
    <mergeCell ref="S8:V8"/>
    <mergeCell ref="AF37:AH37"/>
    <mergeCell ref="AG38:AH38"/>
    <mergeCell ref="G37:H38"/>
    <mergeCell ref="I37:O38"/>
    <mergeCell ref="P36:U38"/>
    <mergeCell ref="V36:Z36"/>
    <mergeCell ref="V37:W38"/>
    <mergeCell ref="AB36:AG36"/>
    <mergeCell ref="Y37:Z38"/>
    <mergeCell ref="AN37:AR38"/>
    <mergeCell ref="AP34:AS34"/>
    <mergeCell ref="AM34:AN34"/>
    <mergeCell ref="V39:W39"/>
    <mergeCell ref="Y39:Z39"/>
    <mergeCell ref="AC37:AE38"/>
    <mergeCell ref="AA37:AB38"/>
    <mergeCell ref="AC39:AE39"/>
    <mergeCell ref="AA39:AB39"/>
    <mergeCell ref="X37:X38"/>
    <mergeCell ref="Y41:Z41"/>
    <mergeCell ref="C40:F40"/>
    <mergeCell ref="G40:H40"/>
    <mergeCell ref="I40:O40"/>
    <mergeCell ref="P40:U40"/>
    <mergeCell ref="V40:W40"/>
    <mergeCell ref="Y40:Z40"/>
    <mergeCell ref="Y58:Z58"/>
    <mergeCell ref="C45:H46"/>
    <mergeCell ref="P45:U46"/>
    <mergeCell ref="I45:O46"/>
    <mergeCell ref="Y45:Z46"/>
    <mergeCell ref="V45:X46"/>
    <mergeCell ref="AA42:AB42"/>
    <mergeCell ref="C41:F41"/>
    <mergeCell ref="C42:F42"/>
    <mergeCell ref="G42:H42"/>
    <mergeCell ref="I42:O42"/>
    <mergeCell ref="P42:U42"/>
    <mergeCell ref="V42:W42"/>
    <mergeCell ref="Y42:Z42"/>
    <mergeCell ref="P41:U41"/>
    <mergeCell ref="V41:W41"/>
    <mergeCell ref="AA45:AB46"/>
    <mergeCell ref="AI43:AJ43"/>
    <mergeCell ref="AC40:AE40"/>
    <mergeCell ref="AG40:AH40"/>
    <mergeCell ref="AC43:AE44"/>
    <mergeCell ref="AC41:AE42"/>
    <mergeCell ref="AF41:AF42"/>
    <mergeCell ref="AA43:AB43"/>
    <mergeCell ref="AA40:AB40"/>
    <mergeCell ref="AA41:AB41"/>
    <mergeCell ref="Y43:Z43"/>
    <mergeCell ref="V43:W43"/>
    <mergeCell ref="C43:F43"/>
    <mergeCell ref="G43:H43"/>
    <mergeCell ref="I43:O43"/>
    <mergeCell ref="P43:U43"/>
    <mergeCell ref="AK46:AM46"/>
    <mergeCell ref="C44:F44"/>
    <mergeCell ref="G44:H44"/>
    <mergeCell ref="I44:O44"/>
    <mergeCell ref="AC45:AE46"/>
    <mergeCell ref="AF45:AF46"/>
    <mergeCell ref="P44:U44"/>
    <mergeCell ref="V44:W44"/>
    <mergeCell ref="Y44:Z44"/>
    <mergeCell ref="AA44:AB44"/>
    <mergeCell ref="AB47:AH48"/>
    <mergeCell ref="I3:P3"/>
    <mergeCell ref="AN43:AO43"/>
    <mergeCell ref="AN44:AO44"/>
    <mergeCell ref="AF43:AF44"/>
    <mergeCell ref="AG43:AH44"/>
    <mergeCell ref="AG45:AH46"/>
    <mergeCell ref="AI44:AJ44"/>
    <mergeCell ref="AI45:AJ45"/>
    <mergeCell ref="AI46:AJ46"/>
  </mergeCells>
  <conditionalFormatting sqref="Y39:Z44 AD17:AS34 I45:AH46 I39:O44 H17:AB34">
    <cfRule type="cellIs" priority="1" dxfId="5" operator="equal" stopIfTrue="1">
      <formula>0</formula>
    </cfRule>
  </conditionalFormatting>
  <conditionalFormatting sqref="C4:F5">
    <cfRule type="expression" priority="2" dxfId="6" stopIfTrue="1">
      <formula>$G$4=0</formula>
    </cfRule>
  </conditionalFormatting>
  <conditionalFormatting sqref="AB47:AH48">
    <cfRule type="expression" priority="3" dxfId="5" stopIfTrue="1">
      <formula>OR($AC$41&gt;0,$AF$41&gt;0)</formula>
    </cfRule>
  </conditionalFormatting>
  <conditionalFormatting sqref="I3:P3">
    <cfRule type="expression" priority="4" dxfId="5" stopIfTrue="1">
      <formula>AND($G$4&gt;0,$N$4&gt;0)</formula>
    </cfRule>
  </conditionalFormatting>
  <dataValidations count="17">
    <dataValidation allowBlank="1" showInputMessage="1" showErrorMessage="1" imeMode="on" sqref="AE8 P39:U44 AP45:AS45 AK45:AM45 AP43:AS43 AK43:AM43 AP41:AS41 AK41:AM41 AP39:AS39 AK39:AM39 AA7:AH7 Y7 AA8"/>
    <dataValidation allowBlank="1" showInputMessage="1" showErrorMessage="1" imeMode="disabled" sqref="W5 AC39:AH44 AE4:AG4"/>
    <dataValidation allowBlank="1" showInputMessage="1" showErrorMessage="1" imeMode="hiragana" sqref="D91:E105 D71:E85 C53:C105 D87:E89"/>
    <dataValidation type="list" allowBlank="1" showInputMessage="1" showErrorMessage="1" imeMode="disabled" sqref="AO4">
      <formula1>$G$94:$G$97</formula1>
    </dataValidation>
    <dataValidation type="list" allowBlank="1" showInputMessage="1" showErrorMessage="1" imeMode="disabled" sqref="AO7:AS8">
      <formula1>$G$100:$G$101</formula1>
    </dataValidation>
    <dataValidation allowBlank="1" showInputMessage="1" showErrorMessage="1" prompt="39301930520-0001" sqref="M4"/>
    <dataValidation allowBlank="1" showInputMessage="1" showErrorMessage="1" prompt="3901-100525-1&#10;" imeMode="disabled" sqref="G7:P8"/>
    <dataValidation allowBlank="1" showInputMessage="1" showErrorMessage="1" prompt="39301930520" imeMode="disabled" sqref="G4:L5"/>
    <dataValidation allowBlank="1" showInputMessage="1" showErrorMessage="1" prompt="枝番号のみ 0001" imeMode="disabled" sqref="N4:P5"/>
    <dataValidation type="list" allowBlank="1" showInputMessage="1" showErrorMessage="1" sqref="V40:W44">
      <formula1>$Y$88:$Y$100</formula1>
    </dataValidation>
    <dataValidation type="whole" allowBlank="1" showInputMessage="1" showErrorMessage="1" imeMode="disabled" sqref="D29:D31">
      <formula1>0</formula1>
      <formula2>99</formula2>
    </dataValidation>
    <dataValidation type="whole" allowBlank="1" showInputMessage="1" showErrorMessage="1" imeMode="disabled" sqref="F29:F31">
      <formula1>0</formula1>
      <formula2>12</formula2>
    </dataValidation>
    <dataValidation type="list" allowBlank="1" showInputMessage="1" showErrorMessage="1" sqref="AI7:AM8">
      <formula1>$C$53:$C$108</formula1>
    </dataValidation>
    <dataValidation type="list" allowBlank="1" showInputMessage="1" showErrorMessage="1" imeMode="off" sqref="C40:F44">
      <formula1>$Y$88:$Y$100</formula1>
    </dataValidation>
    <dataValidation type="whole" allowBlank="1" showInputMessage="1" showErrorMessage="1" imeMode="off" sqref="X40:X44">
      <formula1>0</formula1>
      <formula2>12</formula2>
    </dataValidation>
    <dataValidation type="whole" allowBlank="1" showInputMessage="1" showErrorMessage="1" prompt="成立・廃止等により１年ない場合" imeMode="off" sqref="G39:H44">
      <formula1>0</formula1>
      <formula2>12</formula2>
    </dataValidation>
    <dataValidation type="list" allowBlank="1" showInputMessage="1" showErrorMessage="1" imeMode="off" sqref="C39:F39 V39:Y39">
      <formula1>$Y$85:$Y$100</formula1>
    </dataValidation>
  </dataValidations>
  <printOptions/>
  <pageMargins left="0.5905511811023623" right="0.3937007874015748" top="0.3937007874015748" bottom="0" header="0" footer="0"/>
  <pageSetup horizontalDpi="300" verticalDpi="300" orientation="landscape" pageOrder="overThenDown" paperSize="12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Akinori Otsu</Manager>
  <Company>名南労務管理総合事務所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cms-shikoku103</cp:lastModifiedBy>
  <cp:lastPrinted>2005-03-07T06:35:36Z</cp:lastPrinted>
  <dcterms:created xsi:type="dcterms:W3CDTF">1997-05-23T06:09:46Z</dcterms:created>
  <dcterms:modified xsi:type="dcterms:W3CDTF">2019-04-16T02:21:09Z</dcterms:modified>
  <cp:category/>
  <cp:version/>
  <cp:contentType/>
  <cp:contentStatus/>
</cp:coreProperties>
</file>